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45" windowWidth="15135" windowHeight="7530" activeTab="5"/>
  </bookViews>
  <sheets>
    <sheet name="πιν. 3-5" sheetId="8" r:id="rId1"/>
    <sheet name="πιν 6 (2)" sheetId="13" r:id="rId2"/>
    <sheet name="πιν 7α " sheetId="11" r:id="rId3"/>
    <sheet name="πιν 7β (2)" sheetId="14" r:id="rId4"/>
    <sheet name="πιν 8α-γ" sheetId="2" r:id="rId5"/>
    <sheet name="πιν 9a-c" sheetId="9" r:id="rId6"/>
  </sheets>
  <definedNames>
    <definedName name="_xlnm.Print_Area" localSheetId="1">'πιν 6 (2)'!$B$1:$AL$15</definedName>
    <definedName name="_xlnm.Print_Area" localSheetId="2">'πιν 7α '!$B$1:$P$32</definedName>
    <definedName name="_xlnm.Print_Area" localSheetId="3">'πιν 7β (2)'!$B$1:$AF$12</definedName>
    <definedName name="_xlnm.Print_Area" localSheetId="4">'πιν 8α-γ'!$A$1:$N$49</definedName>
    <definedName name="_xlnm.Print_Area" localSheetId="5">'πιν 9a-c'!$A$1:$P$41</definedName>
    <definedName name="_xlnm.Print_Area" localSheetId="0">'πιν. 3-5'!$A$1:$S$65</definedName>
  </definedNames>
  <calcPr calcId="145621"/>
</workbook>
</file>

<file path=xl/calcChain.xml><?xml version="1.0" encoding="utf-8"?>
<calcChain xmlns="http://schemas.openxmlformats.org/spreadsheetml/2006/main">
  <c r="AF10" i="14" l="1"/>
  <c r="AF9" i="14"/>
  <c r="AF8" i="14"/>
  <c r="AF7" i="14"/>
  <c r="AF6" i="14"/>
  <c r="F6" i="14"/>
  <c r="H6" i="14"/>
  <c r="J6" i="14"/>
  <c r="L6" i="14"/>
  <c r="N6" i="14"/>
  <c r="P6" i="14"/>
  <c r="R6" i="14"/>
  <c r="T6" i="14"/>
  <c r="V6" i="14"/>
  <c r="X6" i="14"/>
  <c r="Z6" i="14"/>
  <c r="AB6" i="14"/>
  <c r="AD6" i="14"/>
  <c r="F7" i="14"/>
  <c r="H7" i="14"/>
  <c r="J7" i="14"/>
  <c r="L7" i="14"/>
  <c r="N7" i="14"/>
  <c r="P7" i="14"/>
  <c r="R7" i="14"/>
  <c r="T7" i="14"/>
  <c r="V7" i="14"/>
  <c r="X7" i="14"/>
  <c r="Z7" i="14"/>
  <c r="AB7" i="14"/>
  <c r="AD7" i="14"/>
  <c r="F8" i="14"/>
  <c r="H8" i="14"/>
  <c r="J8" i="14"/>
  <c r="L8" i="14"/>
  <c r="N8" i="14"/>
  <c r="P8" i="14"/>
  <c r="R8" i="14"/>
  <c r="T8" i="14"/>
  <c r="V8" i="14"/>
  <c r="X8" i="14"/>
  <c r="Z8" i="14"/>
  <c r="AB8" i="14"/>
  <c r="AD8" i="14"/>
  <c r="F9" i="14"/>
  <c r="H9" i="14"/>
  <c r="J9" i="14"/>
  <c r="L9" i="14"/>
  <c r="N9" i="14"/>
  <c r="P9" i="14"/>
  <c r="R9" i="14"/>
  <c r="T9" i="14"/>
  <c r="V9" i="14"/>
  <c r="X9" i="14"/>
  <c r="Z9" i="14"/>
  <c r="AB9" i="14"/>
  <c r="AD9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F11" i="14"/>
  <c r="H11" i="14"/>
  <c r="J11" i="14"/>
  <c r="L11" i="14"/>
  <c r="N11" i="14"/>
  <c r="P11" i="14"/>
  <c r="R11" i="14"/>
  <c r="G7" i="13"/>
  <c r="H7" i="13" s="1"/>
  <c r="M7" i="13"/>
  <c r="N7" i="13" s="1"/>
  <c r="R7" i="13"/>
  <c r="S7" i="13"/>
  <c r="T7" i="13" s="1"/>
  <c r="Y7" i="13"/>
  <c r="Z7" i="13" s="1"/>
  <c r="AE7" i="13"/>
  <c r="AF7" i="13" s="1"/>
  <c r="AG7" i="13"/>
  <c r="AI7" i="13"/>
  <c r="G8" i="13"/>
  <c r="H8" i="13" s="1"/>
  <c r="M8" i="13"/>
  <c r="N8" i="13" s="1"/>
  <c r="S8" i="13"/>
  <c r="T8" i="13" s="1"/>
  <c r="Y8" i="13"/>
  <c r="Z8" i="13"/>
  <c r="AE8" i="13"/>
  <c r="AF8" i="13" s="1"/>
  <c r="AG8" i="13"/>
  <c r="AI8" i="13"/>
  <c r="G9" i="13"/>
  <c r="H9" i="13" s="1"/>
  <c r="M9" i="13"/>
  <c r="N9" i="13" s="1"/>
  <c r="S9" i="13"/>
  <c r="T9" i="13" s="1"/>
  <c r="Y9" i="13"/>
  <c r="Z9" i="13" s="1"/>
  <c r="AE9" i="13"/>
  <c r="AF9" i="13" s="1"/>
  <c r="AG9" i="13"/>
  <c r="AI9" i="13"/>
  <c r="G10" i="13"/>
  <c r="H10" i="13" s="1"/>
  <c r="M10" i="13"/>
  <c r="N10" i="13"/>
  <c r="S10" i="13"/>
  <c r="T10" i="13" s="1"/>
  <c r="V10" i="13"/>
  <c r="Y10" i="13"/>
  <c r="Z10" i="13"/>
  <c r="AE10" i="13"/>
  <c r="AF10" i="13"/>
  <c r="AG10" i="13"/>
  <c r="AI10" i="13"/>
  <c r="G11" i="13"/>
  <c r="H11" i="13" s="1"/>
  <c r="L11" i="13"/>
  <c r="M11" i="13"/>
  <c r="N11" i="13" s="1"/>
  <c r="R11" i="13"/>
  <c r="S11" i="13"/>
  <c r="T11" i="13" s="1"/>
  <c r="Y11" i="13"/>
  <c r="Z11" i="13" s="1"/>
  <c r="AE11" i="13"/>
  <c r="AF11" i="13" s="1"/>
  <c r="AG11" i="13"/>
  <c r="AI11" i="13"/>
  <c r="G12" i="13"/>
  <c r="H12" i="13"/>
  <c r="M12" i="13"/>
  <c r="N12" i="13"/>
  <c r="P12" i="13"/>
  <c r="S12" i="13"/>
  <c r="T12" i="13"/>
  <c r="V12" i="13"/>
  <c r="Y12" i="13"/>
  <c r="Z12" i="13"/>
  <c r="AE12" i="13"/>
  <c r="AF12" i="13" s="1"/>
  <c r="AG12" i="13"/>
  <c r="AI12" i="13"/>
  <c r="G13" i="13"/>
  <c r="H13" i="13" s="1"/>
  <c r="L13" i="13"/>
  <c r="M13" i="13"/>
  <c r="N13" i="13" s="1"/>
  <c r="R13" i="13"/>
  <c r="S13" i="13"/>
  <c r="T13" i="13" s="1"/>
  <c r="Y13" i="13"/>
  <c r="Z13" i="13" s="1"/>
  <c r="AE13" i="13"/>
  <c r="AF13" i="13" s="1"/>
  <c r="AG13" i="13"/>
  <c r="AI13" i="13"/>
  <c r="C14" i="13"/>
  <c r="D8" i="13" s="1"/>
  <c r="E14" i="13"/>
  <c r="F8" i="13" s="1"/>
  <c r="F14" i="13"/>
  <c r="I14" i="13"/>
  <c r="J7" i="13" s="1"/>
  <c r="K14" i="13"/>
  <c r="O14" i="13"/>
  <c r="Q14" i="13"/>
  <c r="R8" i="13" s="1"/>
  <c r="R14" i="13"/>
  <c r="U14" i="13"/>
  <c r="V7" i="13" s="1"/>
  <c r="V14" i="13"/>
  <c r="W14" i="13"/>
  <c r="X11" i="13" s="1"/>
  <c r="AA14" i="13"/>
  <c r="AB8" i="13" s="1"/>
  <c r="AC14" i="13"/>
  <c r="AD8" i="13" s="1"/>
  <c r="AD13" i="13" l="1"/>
  <c r="AD9" i="13"/>
  <c r="AD7" i="13"/>
  <c r="AD14" i="13"/>
  <c r="AD11" i="13"/>
  <c r="X13" i="13"/>
  <c r="AK12" i="13"/>
  <c r="AL12" i="13" s="1"/>
  <c r="AI14" i="13"/>
  <c r="AJ8" i="13" s="1"/>
  <c r="R9" i="13"/>
  <c r="F9" i="13"/>
  <c r="F13" i="13"/>
  <c r="F7" i="13"/>
  <c r="F11" i="13"/>
  <c r="V8" i="13"/>
  <c r="J12" i="13"/>
  <c r="J10" i="13"/>
  <c r="J8" i="13"/>
  <c r="J14" i="13"/>
  <c r="AK11" i="13"/>
  <c r="AL11" i="13" s="1"/>
  <c r="AB14" i="13"/>
  <c r="AB7" i="13"/>
  <c r="AB9" i="13"/>
  <c r="AB11" i="13"/>
  <c r="AB13" i="13"/>
  <c r="P14" i="13"/>
  <c r="P7" i="13"/>
  <c r="P9" i="13"/>
  <c r="P11" i="13"/>
  <c r="P13" i="13"/>
  <c r="D14" i="13"/>
  <c r="D7" i="13"/>
  <c r="D9" i="13"/>
  <c r="D11" i="13"/>
  <c r="D13" i="13"/>
  <c r="AK10" i="13"/>
  <c r="AL10" i="13" s="1"/>
  <c r="P10" i="13"/>
  <c r="AK9" i="13"/>
  <c r="AL9" i="13" s="1"/>
  <c r="AG14" i="13"/>
  <c r="AH10" i="13" s="1"/>
  <c r="AK7" i="13"/>
  <c r="AL7" i="13" s="1"/>
  <c r="AE14" i="13"/>
  <c r="AF14" i="13" s="1"/>
  <c r="S14" i="13"/>
  <c r="T14" i="13" s="1"/>
  <c r="G14" i="13"/>
  <c r="H14" i="13" s="1"/>
  <c r="AB12" i="13"/>
  <c r="D12" i="13"/>
  <c r="AK8" i="13"/>
  <c r="AL8" i="13" s="1"/>
  <c r="P8" i="13"/>
  <c r="X8" i="13"/>
  <c r="X10" i="13"/>
  <c r="X12" i="13"/>
  <c r="X14" i="13"/>
  <c r="Y14" i="13"/>
  <c r="Z14" i="13" s="1"/>
  <c r="X7" i="13"/>
  <c r="L7" i="13"/>
  <c r="L8" i="13"/>
  <c r="L10" i="13"/>
  <c r="L12" i="13"/>
  <c r="L14" i="13"/>
  <c r="M14" i="13"/>
  <c r="N14" i="13" s="1"/>
  <c r="AK13" i="13"/>
  <c r="AL13" i="13" s="1"/>
  <c r="AH12" i="13"/>
  <c r="AB10" i="13"/>
  <c r="D10" i="13"/>
  <c r="X9" i="13"/>
  <c r="L9" i="13"/>
  <c r="V13" i="13"/>
  <c r="J13" i="13"/>
  <c r="V11" i="13"/>
  <c r="J11" i="13"/>
  <c r="V9" i="13"/>
  <c r="J9" i="13"/>
  <c r="AD12" i="13"/>
  <c r="R12" i="13"/>
  <c r="F12" i="13"/>
  <c r="AD10" i="13"/>
  <c r="R10" i="13"/>
  <c r="F10" i="13"/>
  <c r="AJ12" i="13" l="1"/>
  <c r="AJ10" i="13"/>
  <c r="AJ13" i="13"/>
  <c r="AJ14" i="13"/>
  <c r="AJ9" i="13"/>
  <c r="AJ11" i="13"/>
  <c r="AJ7" i="13"/>
  <c r="AH7" i="13"/>
  <c r="AH9" i="13"/>
  <c r="AH11" i="13"/>
  <c r="AH14" i="13"/>
  <c r="AH13" i="13"/>
  <c r="AK14" i="13"/>
  <c r="AL14" i="13" s="1"/>
  <c r="AH8" i="13"/>
  <c r="C31" i="11" l="1"/>
  <c r="D29" i="11" s="1"/>
  <c r="E31" i="11"/>
  <c r="F8" i="11" s="1"/>
  <c r="N28" i="11"/>
  <c r="P28" i="11" s="1"/>
  <c r="N26" i="11"/>
  <c r="P26" i="11" s="1"/>
  <c r="N23" i="11"/>
  <c r="P23" i="11" s="1"/>
  <c r="N24" i="11"/>
  <c r="P24" i="11" s="1"/>
  <c r="N5" i="11"/>
  <c r="P58" i="8"/>
  <c r="P57" i="8"/>
  <c r="E39" i="2"/>
  <c r="C39" i="2"/>
  <c r="O6" i="9"/>
  <c r="M13" i="9"/>
  <c r="D13" i="11" l="1"/>
  <c r="D20" i="11"/>
  <c r="D28" i="11"/>
  <c r="D9" i="11"/>
  <c r="D18" i="11"/>
  <c r="D24" i="11"/>
  <c r="D27" i="11"/>
  <c r="D11" i="11"/>
  <c r="D17" i="11"/>
  <c r="D23" i="11"/>
  <c r="D26" i="11"/>
  <c r="D14" i="11"/>
  <c r="D16" i="11"/>
  <c r="F13" i="8"/>
  <c r="E40" i="9" l="1"/>
  <c r="M31" i="11"/>
  <c r="N27" i="11"/>
  <c r="P27" i="11" s="1"/>
  <c r="N6" i="11" l="1"/>
  <c r="P6" i="11" s="1"/>
  <c r="N7" i="11"/>
  <c r="P7" i="11" s="1"/>
  <c r="N8" i="11"/>
  <c r="P8" i="11" s="1"/>
  <c r="N9" i="11"/>
  <c r="P9" i="11" s="1"/>
  <c r="N10" i="11"/>
  <c r="P10" i="11" s="1"/>
  <c r="N11" i="11"/>
  <c r="P11" i="11" s="1"/>
  <c r="N12" i="11"/>
  <c r="P12" i="11" s="1"/>
  <c r="N13" i="11"/>
  <c r="P13" i="11" s="1"/>
  <c r="N14" i="11"/>
  <c r="P14" i="11" s="1"/>
  <c r="N15" i="11"/>
  <c r="P15" i="11" s="1"/>
  <c r="N16" i="11"/>
  <c r="P16" i="11" s="1"/>
  <c r="N17" i="11"/>
  <c r="P17" i="11" s="1"/>
  <c r="N18" i="11"/>
  <c r="P18" i="11" s="1"/>
  <c r="N19" i="11"/>
  <c r="P19" i="11" s="1"/>
  <c r="N20" i="11"/>
  <c r="P20" i="11" s="1"/>
  <c r="N21" i="11"/>
  <c r="P21" i="11" s="1"/>
  <c r="N22" i="11"/>
  <c r="P22" i="11" s="1"/>
  <c r="N25" i="11"/>
  <c r="P25" i="11" s="1"/>
  <c r="N29" i="11"/>
  <c r="P29" i="11" s="1"/>
  <c r="N30" i="11"/>
  <c r="P30" i="11" s="1"/>
  <c r="P5" i="11" l="1"/>
  <c r="N31" i="11"/>
  <c r="O27" i="11" l="1"/>
  <c r="O26" i="11"/>
  <c r="O24" i="11"/>
  <c r="O28" i="11"/>
  <c r="O23" i="11"/>
  <c r="O6" i="11"/>
  <c r="O20" i="11"/>
  <c r="O29" i="11"/>
  <c r="O9" i="11"/>
  <c r="O21" i="11"/>
  <c r="O19" i="11"/>
  <c r="O7" i="11"/>
  <c r="O15" i="11"/>
  <c r="O25" i="11"/>
  <c r="O11" i="11"/>
  <c r="O30" i="11"/>
  <c r="O13" i="11"/>
  <c r="O14" i="11"/>
  <c r="O22" i="11"/>
  <c r="O10" i="11"/>
  <c r="O17" i="11"/>
  <c r="O12" i="11"/>
  <c r="O18" i="11"/>
  <c r="O8" i="11"/>
  <c r="O16" i="11"/>
  <c r="O5" i="11" l="1"/>
  <c r="K31" i="11"/>
  <c r="L30" i="11" s="1"/>
  <c r="I31" i="11"/>
  <c r="G31" i="11"/>
  <c r="F28" i="11"/>
  <c r="H21" i="11" l="1"/>
  <c r="H23" i="11"/>
  <c r="H25" i="11"/>
  <c r="H27" i="11"/>
  <c r="H29" i="11"/>
  <c r="H18" i="11"/>
  <c r="H14" i="11"/>
  <c r="H16" i="11"/>
  <c r="H6" i="11"/>
  <c r="H8" i="11"/>
  <c r="H10" i="11"/>
  <c r="H20" i="11"/>
  <c r="H22" i="11"/>
  <c r="H24" i="11"/>
  <c r="H26" i="11"/>
  <c r="H28" i="11"/>
  <c r="H30" i="11"/>
  <c r="H13" i="11"/>
  <c r="H15" i="11"/>
  <c r="H5" i="11"/>
  <c r="H7" i="11"/>
  <c r="H9" i="11"/>
  <c r="H11" i="11"/>
  <c r="J6" i="11"/>
  <c r="J9" i="11"/>
  <c r="J14" i="11"/>
  <c r="J18" i="11"/>
  <c r="J5" i="11"/>
  <c r="J8" i="11"/>
  <c r="J11" i="11"/>
  <c r="J16" i="11"/>
  <c r="J23" i="11"/>
  <c r="J29" i="11"/>
  <c r="J24" i="11"/>
  <c r="J26" i="11"/>
  <c r="J28" i="11"/>
  <c r="J30" i="11"/>
  <c r="J25" i="11"/>
  <c r="L24" i="11"/>
  <c r="L26" i="11"/>
  <c r="L28" i="11"/>
  <c r="L21" i="11"/>
  <c r="L17" i="11"/>
  <c r="L14" i="11"/>
  <c r="L6" i="11"/>
  <c r="L9" i="11"/>
  <c r="L11" i="11"/>
  <c r="L23" i="11"/>
  <c r="L25" i="11"/>
  <c r="L27" i="11"/>
  <c r="L20" i="11"/>
  <c r="L16" i="11"/>
  <c r="L13" i="11"/>
  <c r="L5" i="11"/>
  <c r="L8" i="11"/>
  <c r="L10" i="11"/>
  <c r="F24" i="11"/>
  <c r="F26" i="11"/>
  <c r="F30" i="11"/>
  <c r="F23" i="11"/>
  <c r="J20" i="11"/>
  <c r="J17" i="11"/>
  <c r="J27" i="11"/>
  <c r="D30" i="11"/>
  <c r="D21" i="11"/>
  <c r="D5" i="11"/>
  <c r="F27" i="11"/>
  <c r="F29" i="11"/>
  <c r="F18" i="11"/>
  <c r="H12" i="11"/>
  <c r="H17" i="11"/>
  <c r="J10" i="11"/>
  <c r="L29" i="11"/>
  <c r="J15" i="11"/>
  <c r="L15" i="11"/>
  <c r="L18" i="11"/>
  <c r="F14" i="11"/>
  <c r="F19" i="11"/>
  <c r="F15" i="11"/>
  <c r="F20" i="11"/>
  <c r="F16" i="11"/>
  <c r="F5" i="11"/>
  <c r="F17" i="11"/>
  <c r="H19" i="11"/>
  <c r="D22" i="11"/>
  <c r="D7" i="11"/>
  <c r="D15" i="11"/>
  <c r="D25" i="11"/>
  <c r="D8" i="11"/>
  <c r="D19" i="11"/>
  <c r="D10" i="11"/>
  <c r="F6" i="11"/>
  <c r="F11" i="11"/>
  <c r="J22" i="11"/>
  <c r="J21" i="11"/>
  <c r="L12" i="11"/>
  <c r="L22" i="11"/>
  <c r="L19" i="11"/>
  <c r="J12" i="11"/>
  <c r="D12" i="11"/>
  <c r="F21" i="11"/>
  <c r="F12" i="11"/>
  <c r="F22" i="11"/>
  <c r="F25" i="11"/>
  <c r="F13" i="11"/>
  <c r="F7" i="11"/>
  <c r="F10" i="11"/>
  <c r="J7" i="11"/>
  <c r="L7" i="11"/>
  <c r="F27" i="8"/>
  <c r="M23" i="2"/>
  <c r="M24" i="2"/>
  <c r="M25" i="2"/>
  <c r="M26" i="2"/>
  <c r="M27" i="2"/>
  <c r="M28" i="2"/>
  <c r="M29" i="2"/>
  <c r="M30" i="2"/>
  <c r="L22" i="8"/>
  <c r="L23" i="8"/>
  <c r="L24" i="8"/>
  <c r="L25" i="8"/>
  <c r="L26" i="8"/>
  <c r="E13" i="9" l="1"/>
  <c r="K31" i="2" l="1"/>
  <c r="P59" i="8" l="1"/>
  <c r="P60" i="8"/>
  <c r="P61" i="8"/>
  <c r="P62" i="8"/>
  <c r="N58" i="8"/>
  <c r="N59" i="8"/>
  <c r="N60" i="8"/>
  <c r="N61" i="8"/>
  <c r="N62" i="8"/>
  <c r="N57" i="8"/>
  <c r="M21" i="9" l="1"/>
  <c r="M22" i="9"/>
  <c r="M23" i="9"/>
  <c r="M24" i="9"/>
  <c r="M25" i="9"/>
  <c r="M20" i="9"/>
  <c r="O7" i="9" l="1"/>
  <c r="O8" i="9"/>
  <c r="O9" i="9"/>
  <c r="O10" i="9"/>
  <c r="O11" i="9"/>
  <c r="O12" i="9"/>
  <c r="O13" i="9" l="1"/>
  <c r="P12" i="9" s="1"/>
  <c r="M22" i="2"/>
  <c r="M7" i="2"/>
  <c r="M8" i="2"/>
  <c r="M9" i="2"/>
  <c r="M10" i="2"/>
  <c r="M11" i="2"/>
  <c r="M12" i="2"/>
  <c r="M13" i="2"/>
  <c r="M14" i="2"/>
  <c r="M6" i="2"/>
  <c r="F47" i="2"/>
  <c r="F46" i="2"/>
  <c r="F45" i="2"/>
  <c r="F44" i="2"/>
  <c r="F43" i="2"/>
  <c r="F42" i="2"/>
  <c r="F41" i="2"/>
  <c r="F40" i="2"/>
  <c r="F39" i="2"/>
  <c r="K26" i="9"/>
  <c r="L22" i="9" s="1"/>
  <c r="I26" i="9"/>
  <c r="J20" i="9" s="1"/>
  <c r="G26" i="9"/>
  <c r="H23" i="9" s="1"/>
  <c r="E26" i="9"/>
  <c r="F20" i="9" s="1"/>
  <c r="C26" i="9"/>
  <c r="D21" i="9" s="1"/>
  <c r="K13" i="9"/>
  <c r="L7" i="9" s="1"/>
  <c r="I13" i="9"/>
  <c r="J6" i="9" s="1"/>
  <c r="G13" i="9"/>
  <c r="H8" i="9" s="1"/>
  <c r="F13" i="9"/>
  <c r="C13" i="9"/>
  <c r="D13" i="9" s="1"/>
  <c r="D40" i="2"/>
  <c r="D41" i="2"/>
  <c r="D42" i="2"/>
  <c r="D43" i="2"/>
  <c r="D44" i="2"/>
  <c r="D45" i="2"/>
  <c r="D46" i="2"/>
  <c r="D47" i="2"/>
  <c r="D39" i="2"/>
  <c r="L24" i="2"/>
  <c r="I31" i="2"/>
  <c r="J22" i="2" s="1"/>
  <c r="G31" i="2"/>
  <c r="H28" i="2" s="1"/>
  <c r="E31" i="2"/>
  <c r="F26" i="2" s="1"/>
  <c r="C31" i="2"/>
  <c r="D31" i="2" s="1"/>
  <c r="K15" i="2"/>
  <c r="L12" i="2" s="1"/>
  <c r="I15" i="2"/>
  <c r="J6" i="2" s="1"/>
  <c r="G15" i="2"/>
  <c r="H12" i="2" s="1"/>
  <c r="E15" i="2"/>
  <c r="F8" i="2" s="1"/>
  <c r="C15" i="2"/>
  <c r="D8" i="2" s="1"/>
  <c r="J63" i="8"/>
  <c r="D63" i="8"/>
  <c r="E63" i="8" s="1"/>
  <c r="Q51" i="8"/>
  <c r="J51" i="8"/>
  <c r="D51" i="8"/>
  <c r="E49" i="8" s="1"/>
  <c r="P40" i="8"/>
  <c r="J40" i="8"/>
  <c r="K40" i="8" s="1"/>
  <c r="D40" i="8"/>
  <c r="E38" i="8" s="1"/>
  <c r="H40" i="8"/>
  <c r="I34" i="8" s="1"/>
  <c r="J27" i="8"/>
  <c r="K24" i="8" s="1"/>
  <c r="B27" i="8"/>
  <c r="C27" i="8" s="1"/>
  <c r="H27" i="8"/>
  <c r="D27" i="8"/>
  <c r="E27" i="8" s="1"/>
  <c r="J13" i="8"/>
  <c r="K7" i="8" s="1"/>
  <c r="H13" i="8"/>
  <c r="I12" i="8" s="1"/>
  <c r="G8" i="8"/>
  <c r="D13" i="8"/>
  <c r="E7" i="8" s="1"/>
  <c r="B13" i="8"/>
  <c r="C12" i="8" s="1"/>
  <c r="C40" i="9"/>
  <c r="L21" i="8"/>
  <c r="L8" i="8"/>
  <c r="L9" i="8"/>
  <c r="L10" i="8"/>
  <c r="L11" i="8"/>
  <c r="L12" i="8"/>
  <c r="L7" i="8"/>
  <c r="H63" i="8"/>
  <c r="I61" i="8" s="1"/>
  <c r="B63" i="8"/>
  <c r="C62" i="8" s="1"/>
  <c r="N51" i="8"/>
  <c r="O45" i="8" s="1"/>
  <c r="H51" i="8"/>
  <c r="I49" i="8" s="1"/>
  <c r="B51" i="8"/>
  <c r="C45" i="8" s="1"/>
  <c r="N40" i="8"/>
  <c r="O37" i="8" s="1"/>
  <c r="B40" i="8"/>
  <c r="F37" i="9"/>
  <c r="G47" i="2"/>
  <c r="E47" i="2"/>
  <c r="C47" i="2"/>
  <c r="G46" i="2"/>
  <c r="E46" i="2"/>
  <c r="C46" i="2"/>
  <c r="G45" i="2"/>
  <c r="E45" i="2"/>
  <c r="C45" i="2"/>
  <c r="G44" i="2"/>
  <c r="E44" i="2"/>
  <c r="C44" i="2"/>
  <c r="G43" i="2"/>
  <c r="E43" i="2"/>
  <c r="C43" i="2"/>
  <c r="G42" i="2"/>
  <c r="E42" i="2"/>
  <c r="C42" i="2"/>
  <c r="G41" i="2"/>
  <c r="E41" i="2"/>
  <c r="C41" i="2"/>
  <c r="G40" i="2"/>
  <c r="E40" i="2"/>
  <c r="C40" i="2"/>
  <c r="G39" i="2"/>
  <c r="L15" i="2"/>
  <c r="L62" i="8"/>
  <c r="M62" i="8" s="1"/>
  <c r="F62" i="8"/>
  <c r="G62" i="8" s="1"/>
  <c r="L61" i="8"/>
  <c r="M61" i="8" s="1"/>
  <c r="F61" i="8"/>
  <c r="G61" i="8" s="1"/>
  <c r="L60" i="8"/>
  <c r="M60" i="8" s="1"/>
  <c r="F60" i="8"/>
  <c r="G60" i="8" s="1"/>
  <c r="L59" i="8"/>
  <c r="M59" i="8" s="1"/>
  <c r="F59" i="8"/>
  <c r="G59" i="8" s="1"/>
  <c r="L58" i="8"/>
  <c r="M58" i="8" s="1"/>
  <c r="F58" i="8"/>
  <c r="G58" i="8" s="1"/>
  <c r="L57" i="8"/>
  <c r="M57" i="8" s="1"/>
  <c r="F57" i="8"/>
  <c r="G57" i="8" s="1"/>
  <c r="R50" i="8"/>
  <c r="S50" i="8" s="1"/>
  <c r="L50" i="8"/>
  <c r="M50" i="8" s="1"/>
  <c r="F50" i="8"/>
  <c r="G50" i="8" s="1"/>
  <c r="R49" i="8"/>
  <c r="S49" i="8" s="1"/>
  <c r="L49" i="8"/>
  <c r="M49" i="8" s="1"/>
  <c r="F49" i="8"/>
  <c r="G49" i="8" s="1"/>
  <c r="R48" i="8"/>
  <c r="S48" i="8" s="1"/>
  <c r="L48" i="8"/>
  <c r="M48" i="8" s="1"/>
  <c r="F48" i="8"/>
  <c r="G48" i="8" s="1"/>
  <c r="R47" i="8"/>
  <c r="S47" i="8" s="1"/>
  <c r="L47" i="8"/>
  <c r="M47" i="8" s="1"/>
  <c r="F47" i="8"/>
  <c r="G47" i="8" s="1"/>
  <c r="R46" i="8"/>
  <c r="S46" i="8" s="1"/>
  <c r="L46" i="8"/>
  <c r="M46" i="8" s="1"/>
  <c r="F46" i="8"/>
  <c r="G46" i="8" s="1"/>
  <c r="R45" i="8"/>
  <c r="S45" i="8" s="1"/>
  <c r="L45" i="8"/>
  <c r="M45" i="8" s="1"/>
  <c r="F45" i="8"/>
  <c r="G45" i="8" s="1"/>
  <c r="R39" i="8"/>
  <c r="S39" i="8" s="1"/>
  <c r="L39" i="8"/>
  <c r="M39" i="8" s="1"/>
  <c r="F39" i="8"/>
  <c r="G39" i="8" s="1"/>
  <c r="R38" i="8"/>
  <c r="S38" i="8" s="1"/>
  <c r="L38" i="8"/>
  <c r="M38" i="8" s="1"/>
  <c r="F38" i="8"/>
  <c r="G38" i="8" s="1"/>
  <c r="R37" i="8"/>
  <c r="S37" i="8" s="1"/>
  <c r="L37" i="8"/>
  <c r="M37" i="8" s="1"/>
  <c r="F37" i="8"/>
  <c r="G37" i="8" s="1"/>
  <c r="R36" i="8"/>
  <c r="S36" i="8" s="1"/>
  <c r="L36" i="8"/>
  <c r="M36" i="8" s="1"/>
  <c r="F36" i="8"/>
  <c r="G36" i="8" s="1"/>
  <c r="R35" i="8"/>
  <c r="S35" i="8" s="1"/>
  <c r="L35" i="8"/>
  <c r="M35" i="8" s="1"/>
  <c r="F35" i="8"/>
  <c r="G35" i="8" s="1"/>
  <c r="R34" i="8"/>
  <c r="S34" i="8" s="1"/>
  <c r="L34" i="8"/>
  <c r="M34" i="8" s="1"/>
  <c r="F34" i="8"/>
  <c r="G34" i="8" s="1"/>
  <c r="L6" i="2"/>
  <c r="L27" i="2"/>
  <c r="D30" i="2"/>
  <c r="L29" i="2"/>
  <c r="L30" i="2"/>
  <c r="Q34" i="8" l="1"/>
  <c r="R40" i="8"/>
  <c r="I25" i="8"/>
  <c r="L27" i="8"/>
  <c r="M27" i="8" s="1"/>
  <c r="D32" i="9"/>
  <c r="D37" i="9"/>
  <c r="F13" i="2"/>
  <c r="F9" i="2"/>
  <c r="F6" i="2"/>
  <c r="L21" i="9"/>
  <c r="D27" i="2"/>
  <c r="F11" i="2"/>
  <c r="K21" i="8"/>
  <c r="L25" i="9"/>
  <c r="C49" i="8"/>
  <c r="J7" i="9"/>
  <c r="K61" i="8"/>
  <c r="K63" i="8"/>
  <c r="E59" i="8"/>
  <c r="K47" i="8"/>
  <c r="K51" i="8"/>
  <c r="K25" i="8"/>
  <c r="C48" i="8"/>
  <c r="C46" i="8"/>
  <c r="J10" i="2"/>
  <c r="C57" i="8"/>
  <c r="E8" i="8"/>
  <c r="K59" i="8"/>
  <c r="E47" i="8"/>
  <c r="E50" i="8"/>
  <c r="E21" i="8"/>
  <c r="E22" i="8"/>
  <c r="E24" i="8"/>
  <c r="I11" i="8"/>
  <c r="C60" i="8"/>
  <c r="C59" i="8"/>
  <c r="C47" i="8"/>
  <c r="C51" i="8"/>
  <c r="O39" i="8"/>
  <c r="O40" i="8"/>
  <c r="O36" i="8"/>
  <c r="I37" i="8"/>
  <c r="J13" i="11"/>
  <c r="F34" i="9"/>
  <c r="F39" i="9"/>
  <c r="F30" i="2"/>
  <c r="M31" i="2"/>
  <c r="F14" i="2"/>
  <c r="G21" i="8"/>
  <c r="F21" i="9"/>
  <c r="H44" i="2"/>
  <c r="H40" i="2"/>
  <c r="H24" i="2"/>
  <c r="K57" i="8"/>
  <c r="E35" i="8"/>
  <c r="C26" i="8"/>
  <c r="F38" i="9"/>
  <c r="J8" i="9"/>
  <c r="J13" i="9"/>
  <c r="D11" i="9"/>
  <c r="D28" i="2"/>
  <c r="L8" i="2"/>
  <c r="F12" i="2"/>
  <c r="F10" i="2"/>
  <c r="D7" i="2"/>
  <c r="D11" i="2"/>
  <c r="K45" i="8"/>
  <c r="K50" i="8"/>
  <c r="K46" i="8"/>
  <c r="C58" i="8"/>
  <c r="O51" i="8"/>
  <c r="I47" i="8"/>
  <c r="I48" i="8"/>
  <c r="I45" i="8"/>
  <c r="O34" i="8"/>
  <c r="I35" i="8"/>
  <c r="N63" i="8"/>
  <c r="I38" i="8"/>
  <c r="I40" i="8"/>
  <c r="I36" i="8"/>
  <c r="I21" i="8"/>
  <c r="C23" i="8"/>
  <c r="I10" i="8"/>
  <c r="E13" i="8"/>
  <c r="E11" i="8"/>
  <c r="J23" i="9"/>
  <c r="F26" i="9"/>
  <c r="F25" i="9"/>
  <c r="H24" i="9"/>
  <c r="H26" i="9"/>
  <c r="J10" i="9"/>
  <c r="D29" i="2"/>
  <c r="F27" i="2"/>
  <c r="H41" i="2"/>
  <c r="H29" i="2"/>
  <c r="H27" i="2"/>
  <c r="H23" i="2"/>
  <c r="L9" i="2"/>
  <c r="L10" i="2"/>
  <c r="F15" i="2"/>
  <c r="H8" i="2"/>
  <c r="H7" i="2"/>
  <c r="H13" i="2"/>
  <c r="H10" i="2"/>
  <c r="Q49" i="8"/>
  <c r="Q48" i="8"/>
  <c r="L40" i="8"/>
  <c r="M40" i="8" s="1"/>
  <c r="K36" i="8"/>
  <c r="K39" i="8"/>
  <c r="K38" i="8"/>
  <c r="K34" i="8"/>
  <c r="E39" i="8"/>
  <c r="P63" i="8"/>
  <c r="Q63" i="8" s="1"/>
  <c r="E26" i="8"/>
  <c r="K12" i="8"/>
  <c r="C9" i="8"/>
  <c r="C10" i="8"/>
  <c r="F40" i="9"/>
  <c r="F33" i="9"/>
  <c r="D35" i="9"/>
  <c r="J26" i="9"/>
  <c r="H22" i="9"/>
  <c r="F23" i="9"/>
  <c r="F24" i="9"/>
  <c r="F22" i="9"/>
  <c r="F6" i="9"/>
  <c r="D9" i="9"/>
  <c r="D7" i="9"/>
  <c r="L23" i="2"/>
  <c r="J28" i="2"/>
  <c r="J27" i="2"/>
  <c r="J30" i="2"/>
  <c r="J23" i="2"/>
  <c r="J29" i="2"/>
  <c r="H30" i="2"/>
  <c r="H22" i="2"/>
  <c r="D25" i="2"/>
  <c r="G48" i="2"/>
  <c r="L11" i="2"/>
  <c r="L14" i="2"/>
  <c r="J13" i="2"/>
  <c r="J12" i="2"/>
  <c r="F7" i="2"/>
  <c r="D48" i="2"/>
  <c r="D13" i="2"/>
  <c r="D15" i="2"/>
  <c r="E57" i="8"/>
  <c r="C63" i="8"/>
  <c r="K49" i="8"/>
  <c r="O50" i="8"/>
  <c r="I50" i="8"/>
  <c r="K35" i="8"/>
  <c r="E40" i="8"/>
  <c r="O38" i="8"/>
  <c r="O35" i="8"/>
  <c r="C22" i="8"/>
  <c r="C21" i="8"/>
  <c r="C24" i="8"/>
  <c r="I9" i="8"/>
  <c r="I8" i="8"/>
  <c r="I7" i="8"/>
  <c r="L13" i="8"/>
  <c r="M11" i="8" s="1"/>
  <c r="E9" i="8"/>
  <c r="C8" i="8"/>
  <c r="R57" i="8"/>
  <c r="S57" i="8" s="1"/>
  <c r="R58" i="8"/>
  <c r="S58" i="8" s="1"/>
  <c r="K9" i="8"/>
  <c r="K8" i="8"/>
  <c r="J25" i="2"/>
  <c r="J26" i="2"/>
  <c r="D22" i="2"/>
  <c r="D23" i="2"/>
  <c r="D20" i="9"/>
  <c r="M26" i="9"/>
  <c r="H46" i="2"/>
  <c r="H42" i="2"/>
  <c r="H45" i="2"/>
  <c r="J19" i="11"/>
  <c r="F9" i="11"/>
  <c r="J24" i="9"/>
  <c r="J25" i="9"/>
  <c r="D25" i="9"/>
  <c r="D22" i="9"/>
  <c r="D24" i="9"/>
  <c r="D23" i="9"/>
  <c r="L8" i="9"/>
  <c r="P6" i="9"/>
  <c r="F10" i="9"/>
  <c r="H7" i="9"/>
  <c r="H6" i="9"/>
  <c r="P9" i="9"/>
  <c r="L31" i="2"/>
  <c r="L26" i="2"/>
  <c r="F22" i="2"/>
  <c r="F31" i="2"/>
  <c r="H25" i="2"/>
  <c r="H26" i="2"/>
  <c r="H31" i="2"/>
  <c r="H47" i="2"/>
  <c r="H43" i="2"/>
  <c r="L7" i="2"/>
  <c r="H11" i="2"/>
  <c r="H6" i="2"/>
  <c r="H15" i="2"/>
  <c r="D6" i="2"/>
  <c r="D9" i="2"/>
  <c r="D14" i="2"/>
  <c r="H39" i="2"/>
  <c r="L31" i="11"/>
  <c r="J31" i="11"/>
  <c r="H31" i="11"/>
  <c r="D31" i="11"/>
  <c r="F31" i="11"/>
  <c r="E58" i="8"/>
  <c r="E61" i="8"/>
  <c r="L51" i="8"/>
  <c r="M51" i="8" s="1"/>
  <c r="K48" i="8"/>
  <c r="Q39" i="8"/>
  <c r="Q35" i="8"/>
  <c r="I27" i="8"/>
  <c r="I13" i="8"/>
  <c r="H20" i="9"/>
  <c r="H25" i="9"/>
  <c r="L11" i="9"/>
  <c r="F7" i="9"/>
  <c r="D33" i="9"/>
  <c r="F12" i="9"/>
  <c r="F9" i="9"/>
  <c r="D40" i="9"/>
  <c r="F32" i="9"/>
  <c r="L26" i="9"/>
  <c r="H21" i="9"/>
  <c r="L6" i="9"/>
  <c r="D34" i="9"/>
  <c r="F8" i="9"/>
  <c r="F36" i="9"/>
  <c r="D36" i="9"/>
  <c r="D39" i="9"/>
  <c r="D8" i="9"/>
  <c r="D6" i="9"/>
  <c r="J21" i="9"/>
  <c r="L13" i="9"/>
  <c r="J22" i="9"/>
  <c r="H9" i="9"/>
  <c r="F11" i="9"/>
  <c r="L24" i="9"/>
  <c r="D26" i="9"/>
  <c r="F35" i="9"/>
  <c r="D38" i="9"/>
  <c r="L23" i="9"/>
  <c r="L10" i="9"/>
  <c r="L20" i="9"/>
  <c r="J12" i="9"/>
  <c r="J11" i="9"/>
  <c r="J9" i="9"/>
  <c r="P11" i="9"/>
  <c r="H10" i="9"/>
  <c r="H11" i="9"/>
  <c r="P10" i="9"/>
  <c r="D10" i="9"/>
  <c r="D12" i="9"/>
  <c r="L22" i="2"/>
  <c r="L25" i="2"/>
  <c r="L28" i="2"/>
  <c r="J31" i="2"/>
  <c r="J24" i="2"/>
  <c r="F48" i="2"/>
  <c r="F23" i="2"/>
  <c r="F29" i="2"/>
  <c r="F24" i="2"/>
  <c r="D24" i="2"/>
  <c r="D26" i="2"/>
  <c r="L13" i="2"/>
  <c r="J7" i="2"/>
  <c r="J14" i="2"/>
  <c r="J15" i="2"/>
  <c r="E48" i="2"/>
  <c r="H14" i="2"/>
  <c r="H9" i="2"/>
  <c r="D12" i="2"/>
  <c r="D10" i="2"/>
  <c r="C48" i="2"/>
  <c r="K58" i="8"/>
  <c r="K62" i="8"/>
  <c r="K60" i="8"/>
  <c r="E60" i="8"/>
  <c r="F63" i="8"/>
  <c r="G63" i="8" s="1"/>
  <c r="E62" i="8"/>
  <c r="R51" i="8"/>
  <c r="S51" i="8" s="1"/>
  <c r="S40" i="8"/>
  <c r="K37" i="8"/>
  <c r="R61" i="8"/>
  <c r="S61" i="8" s="1"/>
  <c r="F40" i="8"/>
  <c r="G40" i="8" s="1"/>
  <c r="C61" i="8"/>
  <c r="O49" i="8"/>
  <c r="O48" i="8"/>
  <c r="O47" i="8"/>
  <c r="O46" i="8"/>
  <c r="I51" i="8"/>
  <c r="I46" i="8"/>
  <c r="C50" i="8"/>
  <c r="I39" i="8"/>
  <c r="C36" i="8"/>
  <c r="E25" i="8"/>
  <c r="C25" i="8"/>
  <c r="K11" i="8"/>
  <c r="K10" i="8"/>
  <c r="K13" i="8"/>
  <c r="E10" i="8"/>
  <c r="E12" i="8"/>
  <c r="E46" i="8"/>
  <c r="E45" i="8"/>
  <c r="E51" i="8"/>
  <c r="F51" i="8"/>
  <c r="G51" i="8" s="1"/>
  <c r="E48" i="8"/>
  <c r="R59" i="8"/>
  <c r="S59" i="8" s="1"/>
  <c r="P13" i="9"/>
  <c r="P7" i="9"/>
  <c r="R60" i="8"/>
  <c r="S60" i="8" s="1"/>
  <c r="C7" i="8"/>
  <c r="C11" i="8"/>
  <c r="C13" i="8"/>
  <c r="Q45" i="8"/>
  <c r="Q50" i="8"/>
  <c r="Q46" i="8"/>
  <c r="Q47" i="8"/>
  <c r="C35" i="8"/>
  <c r="C34" i="8"/>
  <c r="C37" i="8"/>
  <c r="C38" i="8"/>
  <c r="C39" i="8"/>
  <c r="P8" i="9"/>
  <c r="R62" i="8"/>
  <c r="S62" i="8" s="1"/>
  <c r="I60" i="8"/>
  <c r="I57" i="8"/>
  <c r="I59" i="8"/>
  <c r="I58" i="8"/>
  <c r="L63" i="8"/>
  <c r="M63" i="8" s="1"/>
  <c r="I62" i="8"/>
  <c r="I63" i="8"/>
  <c r="G27" i="8"/>
  <c r="G22" i="8"/>
  <c r="G23" i="8"/>
  <c r="G24" i="8"/>
  <c r="G25" i="8"/>
  <c r="G26" i="8"/>
  <c r="K26" i="8"/>
  <c r="K22" i="8"/>
  <c r="K23" i="8"/>
  <c r="K27" i="8"/>
  <c r="Q40" i="8"/>
  <c r="Q37" i="8"/>
  <c r="Q38" i="8"/>
  <c r="Q36" i="8"/>
  <c r="G7" i="8"/>
  <c r="G10" i="8"/>
  <c r="G12" i="8"/>
  <c r="G11" i="8"/>
  <c r="G13" i="8"/>
  <c r="G9" i="8"/>
  <c r="C40" i="8"/>
  <c r="I26" i="8"/>
  <c r="I24" i="8"/>
  <c r="I22" i="8"/>
  <c r="I23" i="8"/>
  <c r="E37" i="8"/>
  <c r="E34" i="8"/>
  <c r="E36" i="8"/>
  <c r="E23" i="8"/>
  <c r="L12" i="9"/>
  <c r="H13" i="9"/>
  <c r="F25" i="2"/>
  <c r="F28" i="2"/>
  <c r="J8" i="2"/>
  <c r="M15" i="2"/>
  <c r="J11" i="2"/>
  <c r="H12" i="9"/>
  <c r="L9" i="9"/>
  <c r="J9" i="2"/>
  <c r="M10" i="8" l="1"/>
  <c r="M7" i="8"/>
  <c r="M13" i="8"/>
  <c r="M8" i="8"/>
  <c r="M9" i="8"/>
  <c r="M12" i="8"/>
  <c r="N21" i="9"/>
  <c r="N25" i="9"/>
  <c r="N22" i="9"/>
  <c r="N26" i="9"/>
  <c r="N23" i="9"/>
  <c r="N20" i="9"/>
  <c r="N24" i="9"/>
  <c r="P31" i="11"/>
  <c r="O31" i="11"/>
  <c r="M26" i="8"/>
  <c r="M23" i="8"/>
  <c r="M25" i="8"/>
  <c r="M21" i="8"/>
  <c r="M22" i="8"/>
  <c r="M24" i="8"/>
  <c r="N25" i="2"/>
  <c r="N23" i="2"/>
  <c r="N24" i="2"/>
  <c r="N26" i="2"/>
  <c r="N28" i="2"/>
  <c r="N31" i="2"/>
  <c r="N22" i="2"/>
  <c r="N30" i="2"/>
  <c r="N29" i="2"/>
  <c r="N27" i="2"/>
  <c r="Q62" i="8"/>
  <c r="Q60" i="8"/>
  <c r="Q59" i="8"/>
  <c r="Q58" i="8"/>
  <c r="Q61" i="8"/>
  <c r="Q57" i="8"/>
  <c r="O57" i="8"/>
  <c r="O58" i="8"/>
  <c r="O59" i="8"/>
  <c r="O62" i="8"/>
  <c r="R63" i="8"/>
  <c r="S63" i="8" s="1"/>
  <c r="O63" i="8"/>
  <c r="O61" i="8"/>
  <c r="O60" i="8"/>
  <c r="H48" i="2"/>
  <c r="N14" i="2"/>
  <c r="N11" i="2"/>
  <c r="N8" i="2"/>
  <c r="N12" i="2"/>
  <c r="N6" i="2"/>
  <c r="N9" i="2"/>
  <c r="N10" i="2"/>
  <c r="N15" i="2"/>
  <c r="N7" i="2"/>
  <c r="N13" i="2"/>
</calcChain>
</file>

<file path=xl/sharedStrings.xml><?xml version="1.0" encoding="utf-8"?>
<sst xmlns="http://schemas.openxmlformats.org/spreadsheetml/2006/main" count="511" uniqueCount="138">
  <si>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</si>
  <si>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</si>
  <si>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</si>
  <si>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</si>
  <si>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</si>
  <si>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</si>
  <si>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</si>
  <si>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</si>
  <si>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</si>
  <si>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</si>
  <si>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</si>
  <si>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</si>
  <si>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</si>
  <si>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</si>
  <si>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</si>
  <si>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</si>
  <si>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</si>
  <si>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</si>
  <si>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</si>
  <si>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</si>
  <si>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</si>
  <si>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</si>
  <si>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</si>
  <si>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</si>
  <si>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</si>
  <si>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</si>
  <si>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</si>
  <si>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</si>
  <si>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</si>
  <si>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</si>
  <si>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</si>
  <si>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</si>
  <si>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</si>
  <si>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</si>
  <si>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</si>
  <si>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</si>
  <si>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</si>
  <si>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</si>
  <si>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</si>
  <si>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</si>
  <si>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</si>
  <si>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</si>
  <si>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</si>
  <si>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</si>
  <si>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</si>
  <si>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</si>
  <si>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</si>
  <si>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</si>
  <si>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</si>
  <si>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</si>
  <si>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</si>
  <si>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</si>
  <si>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</si>
  <si>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</si>
  <si>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</si>
  <si>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</si>
  <si>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</si>
  <si>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</si>
  <si>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</si>
  <si>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</si>
  <si>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</si>
  <si>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</si>
  <si>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</si>
  <si>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</si>
  <si>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</si>
  <si>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</si>
  <si>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</si>
  <si>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</si>
  <si>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</si>
  <si>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</si>
  <si>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</si>
  <si>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</si>
  <si>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</si>
  <si>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ΤΡΙΤΟΒΑΘΜΙΑ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</si>
  <si>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</si>
  <si>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</si>
  <si>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</si>
  <si>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</si>
  <si>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</si>
  <si>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</si>
  <si>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</si>
  <si>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</si>
  <si>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</si>
  <si>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ΛΙΘΟΥΑΝΙΑ</t>
  </si>
  <si>
    <t>ΓΕΩΡΓΙΑ</t>
  </si>
  <si>
    <t>ΕΛΒΕΤΙΑ</t>
  </si>
  <si>
    <t>ΣΤΗΝ ΚΑΤΗΓΟΡΙΑ ΝΕΟΕΙΣΕΡΧΟΜΕΝΩΝ ΚΑΤΑ ΗΛΙΚΙΑ ΚΑΙ ΜΟΡΦΩΤΙΚΟ ΕΠΙΠΕΔΟ</t>
  </si>
  <si>
    <t>ΤΣΕΧΙΑ</t>
  </si>
  <si>
    <t>ΙΡΛΑΝΔΙΑ</t>
  </si>
  <si>
    <t>ΛΕΤΟΝΙΑ</t>
  </si>
  <si>
    <t xml:space="preserve">                     ΣΥΓΚΕΚΡΙΜΕΝΕΣ ΧΩΡΕΣ ΚΑΤΑ ΜΗΝΑ</t>
  </si>
  <si>
    <t>Σεπτ. 2014</t>
  </si>
  <si>
    <t>Οκτ. 2014</t>
  </si>
  <si>
    <t>Νοέμ. 2014</t>
  </si>
  <si>
    <t>Γεν. Σύνολο Μήνα</t>
  </si>
  <si>
    <t>ΜΟΡΦΩΣΗ</t>
  </si>
  <si>
    <t>ΑΥΣΤΡΙΑ</t>
  </si>
  <si>
    <t>ΔΕΥΤΕΡ. ΓΕΝΙΚΗ ΚΑΙ ΤΕΧΝΙΚΗ ΕΚΠΑΙΔΕΥΣΗ</t>
  </si>
  <si>
    <t>Δεκ. 2014</t>
  </si>
  <si>
    <t xml:space="preserve">                   ΚΑΤΑ ΚΟΙΝΟΤΗΤΑ</t>
  </si>
  <si>
    <t>Ιαν. 2015</t>
  </si>
  <si>
    <t>ΙΤΑΛΙΑ</t>
  </si>
  <si>
    <t>Φεβ. 2015</t>
  </si>
  <si>
    <t>ΣΛΟΒΑΚΙΑ</t>
  </si>
  <si>
    <t>Μαρτ. 2015</t>
  </si>
  <si>
    <t>Απρ. 2015</t>
  </si>
  <si>
    <t>Μάιος 2015</t>
  </si>
  <si>
    <t>Ιούνιος 2015</t>
  </si>
  <si>
    <t>ΑΛΒΑΝΙΑ</t>
  </si>
  <si>
    <t>ΜΑΛΤΑ</t>
  </si>
  <si>
    <t>Ιούλιος 2015</t>
  </si>
  <si>
    <t>ΦΙΛΛΑΝΔΙΑ</t>
  </si>
  <si>
    <t>Σεπτ. 2015</t>
  </si>
  <si>
    <t>ΣΟΥΗΔΙΑ</t>
  </si>
  <si>
    <t>Αύγ. 2015</t>
  </si>
  <si>
    <t>Οκτώβριος</t>
  </si>
  <si>
    <t>Οκτ. 2015</t>
  </si>
  <si>
    <t>Συν. Οκτ. 2015</t>
  </si>
  <si>
    <t>Συν.Νοεμ.2015</t>
  </si>
  <si>
    <t xml:space="preserve">   </t>
  </si>
  <si>
    <t>Νοεμ.2015</t>
  </si>
  <si>
    <t>Νοεμ,2015</t>
  </si>
  <si>
    <t>ΡΩΣΣΙΑ</t>
  </si>
  <si>
    <t>ΣΣΕΡΒΙΑ</t>
  </si>
  <si>
    <t>ΣΛΟΒΕΝΙΑ</t>
  </si>
  <si>
    <t>ΣΥΡΙΑ</t>
  </si>
  <si>
    <t>ΝΕΟΕΙΣΕΡΧΟΜΕΝΩΝ ΚΑΤΑ ΜΟΡΦΩΤΙΚΟ ΕΠΙΠΕΔΟ ΚΑΙ ΕΠΑΡΧΙΑ - Νοέμβριος  2015</t>
  </si>
  <si>
    <t>ΝΕΟΕΙΣΕΡΧΟΜΕΝΩΝ ΚΑΤΑ ΜΟΡΦΩΤΙΚΟ ΕΠΙΠΕΔΟ ΚΑΙ ΕΠΑΡΧΙΑ - Νοέμβριος   2015</t>
  </si>
  <si>
    <t>Νοέμβριος  2015</t>
  </si>
  <si>
    <t xml:space="preserve">                            ΚΑΤΑ ΕΠΙΘΥΜΗΤΟ ΕΠΑΓΓΕΛΜΑ- Νοέμβριος 2015</t>
  </si>
  <si>
    <t xml:space="preserve">                        Νοέμβριος 2015</t>
  </si>
  <si>
    <t xml:space="preserve">                        ΣΤΟ ΣΥΝΟΛΟ ΤΩΝ ΝΕΟΕΙΣΕΡΧΟΜΕΝΩΝ ΑΝΕΡΓΩΝ ΚΑΤΑ ΕΠΙΘΥΜΗΤΟ ΕΠΑΓΓΕΛΜΑ - Νοέμβριος 2015</t>
  </si>
  <si>
    <t xml:space="preserve">                             ΚΑΤΑ ΚΟΙΝΟΤΗΤΑ - Νοέμβριος 2015</t>
  </si>
  <si>
    <t xml:space="preserve"> ΚΑΤΑ ΜΟΡΦΩΤΙΚΟ ΕΠΙΠΕΔΟ -Νοέμβριος 2015</t>
  </si>
  <si>
    <t>Νοεμ. 2015</t>
  </si>
  <si>
    <t xml:space="preserve"> ΚΑΤΑ ΜΟΡΦΩΤΙΚΟ ΕΠΙΠΕΔΟ ΚΑΙ ΗΛΙΚΙΑ - Νοέμβριος 2015</t>
  </si>
  <si>
    <t xml:space="preserve">                        ΚΑΤΑ ΧΩΡΑ ΠΡΟΕΛΕΥΣΗΣ -ΝΟΕΜΒΡΙΟΣ  2015  </t>
  </si>
  <si>
    <t>Νοέμ.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</si>
</sst>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8"/>
      <name val="Calibri"/>
      <family val="2"/>
    </font>
    <font>
      <b/>
      <sz val="9"/>
      <name val="Arial"/>
      <family val="2"/>
      <charset val="161"/>
    </font>
    <font>
      <sz val="9"/>
      <color indexed="8"/>
      <name val="Calibri"/>
      <family val="2"/>
    </font>
    <font>
      <b/>
      <sz val="11"/>
      <color indexed="8"/>
      <name val="Calibri"/>
      <family val="2"/>
      <charset val="161"/>
    </font>
    <font>
      <b/>
      <sz val="9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1"/>
      <name val="Calibri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9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8"/>
      <color indexed="8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</font>
    <font>
      <sz val="10"/>
      <color theme="1"/>
      <name val="Calibri"/>
      <family val="2"/>
      <scheme val="minor"/>
    </font>
    <font>
      <b/>
      <sz val="14"/>
      <color indexed="10"/>
      <name val="Calibri"/>
      <family val="2"/>
      <charset val="161"/>
    </font>
    <font>
      <sz val="14"/>
      <name val="Calibri"/>
      <family val="2"/>
    </font>
    <font>
      <sz val="11"/>
      <color indexed="8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sz val="10"/>
      <color indexed="8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8" fillId="0" borderId="0"/>
    <xf numFmtId="9" fontId="1" fillId="0" borderId="0" applyFont="0" applyFill="0" applyBorder="0" applyAlignment="0" applyProtection="0"/>
  </cellStyleXfs>
  <cellXfs count="397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left"/>
    </xf>
    <xf numFmtId="0" fontId="3" fillId="0" borderId="7" xfId="0" applyFont="1" applyFill="1" applyBorder="1"/>
    <xf numFmtId="0" fontId="4" fillId="0" borderId="7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/>
    <xf numFmtId="9" fontId="6" fillId="3" borderId="13" xfId="2" applyFont="1" applyFill="1" applyBorder="1"/>
    <xf numFmtId="0" fontId="6" fillId="0" borderId="0" xfId="0" applyFont="1"/>
    <xf numFmtId="0" fontId="5" fillId="0" borderId="8" xfId="0" applyFont="1" applyFill="1" applyBorder="1"/>
    <xf numFmtId="9" fontId="8" fillId="0" borderId="16" xfId="0" applyNumberFormat="1" applyFont="1" applyFill="1" applyBorder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5" fillId="0" borderId="9" xfId="0" applyFont="1" applyFill="1" applyBorder="1"/>
    <xf numFmtId="0" fontId="11" fillId="0" borderId="0" xfId="0" applyFont="1"/>
    <xf numFmtId="0" fontId="10" fillId="0" borderId="0" xfId="0" applyFont="1"/>
    <xf numFmtId="0" fontId="0" fillId="0" borderId="16" xfId="0" applyNumberFormat="1" applyBorder="1"/>
    <xf numFmtId="0" fontId="12" fillId="0" borderId="7" xfId="0" applyFont="1" applyBorder="1"/>
    <xf numFmtId="0" fontId="0" fillId="3" borderId="0" xfId="0" applyFill="1"/>
    <xf numFmtId="0" fontId="11" fillId="0" borderId="0" xfId="0" applyFont="1" applyFill="1"/>
    <xf numFmtId="0" fontId="0" fillId="0" borderId="0" xfId="0" applyFill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25" xfId="0" applyFont="1" applyBorder="1" applyAlignment="1">
      <alignment wrapText="1"/>
    </xf>
    <xf numFmtId="0" fontId="0" fillId="0" borderId="0" xfId="0" applyBorder="1"/>
    <xf numFmtId="0" fontId="1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9" fontId="5" fillId="0" borderId="13" xfId="2" applyFont="1" applyFill="1" applyBorder="1"/>
    <xf numFmtId="9" fontId="5" fillId="0" borderId="13" xfId="0" applyNumberFormat="1" applyFont="1" applyFill="1" applyBorder="1"/>
    <xf numFmtId="9" fontId="5" fillId="0" borderId="28" xfId="0" applyNumberFormat="1" applyFont="1" applyFill="1" applyBorder="1"/>
    <xf numFmtId="0" fontId="2" fillId="0" borderId="18" xfId="0" applyFont="1" applyFill="1" applyBorder="1" applyAlignment="1">
      <alignment horizontal="center"/>
    </xf>
    <xf numFmtId="9" fontId="5" fillId="0" borderId="39" xfId="0" applyNumberFormat="1" applyFont="1" applyFill="1" applyBorder="1"/>
    <xf numFmtId="9" fontId="8" fillId="0" borderId="14" xfId="0" applyNumberFormat="1" applyFont="1" applyFill="1" applyBorder="1"/>
    <xf numFmtId="9" fontId="8" fillId="0" borderId="39" xfId="0" applyNumberFormat="1" applyFont="1" applyFill="1" applyBorder="1"/>
    <xf numFmtId="9" fontId="8" fillId="0" borderId="9" xfId="0" applyNumberFormat="1" applyFont="1" applyFill="1" applyBorder="1"/>
    <xf numFmtId="9" fontId="3" fillId="0" borderId="3" xfId="0" applyNumberFormat="1" applyFont="1" applyFill="1" applyBorder="1"/>
    <xf numFmtId="0" fontId="7" fillId="0" borderId="40" xfId="0" applyFont="1" applyFill="1" applyBorder="1"/>
    <xf numFmtId="9" fontId="5" fillId="0" borderId="12" xfId="2" applyFont="1" applyFill="1" applyBorder="1"/>
    <xf numFmtId="0" fontId="2" fillId="0" borderId="33" xfId="0" applyFont="1" applyFill="1" applyBorder="1" applyAlignment="1"/>
    <xf numFmtId="0" fontId="0" fillId="0" borderId="34" xfId="0" applyBorder="1" applyAlignment="1"/>
    <xf numFmtId="0" fontId="19" fillId="0" borderId="0" xfId="0" applyFont="1"/>
    <xf numFmtId="0" fontId="5" fillId="0" borderId="48" xfId="0" applyFont="1" applyBorder="1"/>
    <xf numFmtId="0" fontId="5" fillId="0" borderId="18" xfId="0" applyFont="1" applyBorder="1"/>
    <xf numFmtId="0" fontId="2" fillId="0" borderId="2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9" fontId="6" fillId="3" borderId="28" xfId="2" applyFont="1" applyFill="1" applyBorder="1"/>
    <xf numFmtId="0" fontId="6" fillId="3" borderId="32" xfId="0" applyFont="1" applyFill="1" applyBorder="1"/>
    <xf numFmtId="0" fontId="6" fillId="3" borderId="52" xfId="0" applyFont="1" applyFill="1" applyBorder="1"/>
    <xf numFmtId="0" fontId="5" fillId="0" borderId="8" xfId="0" applyFont="1" applyBorder="1"/>
    <xf numFmtId="0" fontId="6" fillId="5" borderId="3" xfId="0" applyFont="1" applyFill="1" applyBorder="1"/>
    <xf numFmtId="1" fontId="8" fillId="0" borderId="52" xfId="0" applyNumberFormat="1" applyFont="1" applyFill="1" applyBorder="1"/>
    <xf numFmtId="1" fontId="8" fillId="0" borderId="44" xfId="0" applyNumberFormat="1" applyFont="1" applyFill="1" applyBorder="1"/>
    <xf numFmtId="9" fontId="5" fillId="0" borderId="43" xfId="0" applyNumberFormat="1" applyFont="1" applyFill="1" applyBorder="1"/>
    <xf numFmtId="0" fontId="6" fillId="0" borderId="5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30" xfId="0" applyFont="1" applyFill="1" applyBorder="1"/>
    <xf numFmtId="0" fontId="7" fillId="0" borderId="19" xfId="0" applyFont="1" applyBorder="1"/>
    <xf numFmtId="0" fontId="5" fillId="0" borderId="9" xfId="0" applyFont="1" applyBorder="1"/>
    <xf numFmtId="3" fontId="3" fillId="0" borderId="3" xfId="0" applyNumberFormat="1" applyFont="1" applyFill="1" applyBorder="1"/>
    <xf numFmtId="0" fontId="4" fillId="0" borderId="25" xfId="0" applyFont="1" applyFill="1" applyBorder="1" applyAlignment="1">
      <alignment horizontal="left"/>
    </xf>
    <xf numFmtId="0" fontId="4" fillId="0" borderId="25" xfId="0" applyFont="1" applyFill="1" applyBorder="1"/>
    <xf numFmtId="3" fontId="3" fillId="0" borderId="53" xfId="0" applyNumberFormat="1" applyFont="1" applyFill="1" applyBorder="1"/>
    <xf numFmtId="3" fontId="3" fillId="0" borderId="40" xfId="0" applyNumberFormat="1" applyFont="1" applyFill="1" applyBorder="1"/>
    <xf numFmtId="3" fontId="5" fillId="0" borderId="52" xfId="0" applyNumberFormat="1" applyFont="1" applyFill="1" applyBorder="1"/>
    <xf numFmtId="9" fontId="3" fillId="0" borderId="7" xfId="0" applyNumberFormat="1" applyFont="1" applyFill="1" applyBorder="1"/>
    <xf numFmtId="0" fontId="5" fillId="0" borderId="2" xfId="0" applyFont="1" applyFill="1" applyBorder="1"/>
    <xf numFmtId="0" fontId="5" fillId="0" borderId="7" xfId="0" applyFont="1" applyFill="1" applyBorder="1"/>
    <xf numFmtId="0" fontId="16" fillId="0" borderId="44" xfId="0" applyNumberFormat="1" applyFont="1" applyBorder="1"/>
    <xf numFmtId="9" fontId="5" fillId="0" borderId="43" xfId="2" applyFont="1" applyFill="1" applyBorder="1"/>
    <xf numFmtId="3" fontId="5" fillId="0" borderId="44" xfId="0" applyNumberFormat="1" applyFont="1" applyFill="1" applyBorder="1"/>
    <xf numFmtId="0" fontId="2" fillId="0" borderId="33" xfId="0" applyFont="1" applyFill="1" applyBorder="1"/>
    <xf numFmtId="9" fontId="5" fillId="0" borderId="26" xfId="2" applyFont="1" applyFill="1" applyBorder="1"/>
    <xf numFmtId="9" fontId="5" fillId="0" borderId="37" xfId="2" applyFont="1" applyFill="1" applyBorder="1"/>
    <xf numFmtId="0" fontId="4" fillId="0" borderId="2" xfId="0" applyFont="1" applyFill="1" applyBorder="1"/>
    <xf numFmtId="9" fontId="7" fillId="0" borderId="36" xfId="2" applyFont="1" applyFill="1" applyBorder="1"/>
    <xf numFmtId="9" fontId="7" fillId="0" borderId="35" xfId="2" applyFont="1" applyFill="1" applyBorder="1"/>
    <xf numFmtId="0" fontId="6" fillId="4" borderId="40" xfId="0" applyFont="1" applyFill="1" applyBorder="1"/>
    <xf numFmtId="9" fontId="6" fillId="4" borderId="35" xfId="2" applyFont="1" applyFill="1" applyBorder="1"/>
    <xf numFmtId="0" fontId="5" fillId="0" borderId="56" xfId="0" applyFont="1" applyFill="1" applyBorder="1"/>
    <xf numFmtId="0" fontId="2" fillId="0" borderId="49" xfId="0" applyFont="1" applyFill="1" applyBorder="1" applyAlignment="1">
      <alignment horizontal="center"/>
    </xf>
    <xf numFmtId="0" fontId="6" fillId="0" borderId="7" xfId="0" applyFont="1" applyFill="1" applyBorder="1"/>
    <xf numFmtId="0" fontId="5" fillId="0" borderId="15" xfId="0" applyFont="1" applyFill="1" applyBorder="1"/>
    <xf numFmtId="0" fontId="7" fillId="0" borderId="7" xfId="0" applyFont="1" applyFill="1" applyBorder="1"/>
    <xf numFmtId="0" fontId="16" fillId="0" borderId="60" xfId="0" applyNumberFormat="1" applyFont="1" applyBorder="1"/>
    <xf numFmtId="9" fontId="6" fillId="5" borderId="29" xfId="2" applyFont="1" applyFill="1" applyBorder="1"/>
    <xf numFmtId="0" fontId="6" fillId="0" borderId="29" xfId="0" applyFont="1" applyFill="1" applyBorder="1" applyAlignment="1">
      <alignment horizontal="center"/>
    </xf>
    <xf numFmtId="0" fontId="0" fillId="0" borderId="0" xfId="0" applyNumberFormat="1"/>
    <xf numFmtId="0" fontId="6" fillId="3" borderId="45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8" fillId="0" borderId="16" xfId="2" applyFont="1" applyFill="1" applyBorder="1"/>
    <xf numFmtId="9" fontId="5" fillId="0" borderId="16" xfId="2" applyFont="1" applyFill="1" applyBorder="1"/>
    <xf numFmtId="0" fontId="6" fillId="0" borderId="17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8" fillId="0" borderId="16" xfId="2" applyNumberFormat="1" applyFont="1" applyFill="1" applyBorder="1"/>
    <xf numFmtId="1" fontId="8" fillId="0" borderId="16" xfId="0" applyNumberFormat="1" applyFont="1" applyFill="1" applyBorder="1"/>
    <xf numFmtId="1" fontId="8" fillId="0" borderId="45" xfId="2" applyNumberFormat="1" applyFont="1" applyFill="1" applyBorder="1"/>
    <xf numFmtId="1" fontId="8" fillId="0" borderId="32" xfId="0" applyNumberFormat="1" applyFont="1" applyFill="1" applyBorder="1"/>
    <xf numFmtId="0" fontId="13" fillId="0" borderId="0" xfId="0" applyFont="1"/>
    <xf numFmtId="0" fontId="21" fillId="0" borderId="0" xfId="0" applyFont="1"/>
    <xf numFmtId="0" fontId="4" fillId="0" borderId="26" xfId="0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center"/>
    </xf>
    <xf numFmtId="9" fontId="5" fillId="4" borderId="16" xfId="2" applyFont="1" applyFill="1" applyBorder="1"/>
    <xf numFmtId="9" fontId="5" fillId="4" borderId="16" xfId="0" applyNumberFormat="1" applyFont="1" applyFill="1" applyBorder="1"/>
    <xf numFmtId="9" fontId="5" fillId="0" borderId="16" xfId="0" applyNumberFormat="1" applyFont="1" applyFill="1" applyBorder="1"/>
    <xf numFmtId="0" fontId="6" fillId="0" borderId="61" xfId="0" applyFont="1" applyFill="1" applyBorder="1" applyAlignment="1">
      <alignment horizontal="center"/>
    </xf>
    <xf numFmtId="0" fontId="6" fillId="0" borderId="26" xfId="0" applyFont="1" applyFill="1" applyBorder="1" applyAlignment="1">
      <alignment wrapText="1"/>
    </xf>
    <xf numFmtId="0" fontId="6" fillId="0" borderId="62" xfId="0" applyFont="1" applyFill="1" applyBorder="1" applyAlignment="1">
      <alignment wrapText="1"/>
    </xf>
    <xf numFmtId="0" fontId="2" fillId="0" borderId="61" xfId="0" applyFont="1" applyFill="1" applyBorder="1" applyAlignment="1">
      <alignment horizontal="center"/>
    </xf>
    <xf numFmtId="9" fontId="7" fillId="0" borderId="35" xfId="0" applyNumberFormat="1" applyFont="1" applyFill="1" applyBorder="1"/>
    <xf numFmtId="0" fontId="6" fillId="0" borderId="2" xfId="0" applyFont="1" applyFill="1" applyBorder="1"/>
    <xf numFmtId="0" fontId="0" fillId="0" borderId="16" xfId="0" applyBorder="1"/>
    <xf numFmtId="0" fontId="20" fillId="0" borderId="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5" fillId="0" borderId="14" xfId="0" applyFont="1" applyFill="1" applyBorder="1"/>
    <xf numFmtId="0" fontId="2" fillId="0" borderId="13" xfId="0" applyFont="1" applyFill="1" applyBorder="1" applyAlignment="1">
      <alignment horizontal="center"/>
    </xf>
    <xf numFmtId="0" fontId="6" fillId="0" borderId="40" xfId="0" applyFont="1" applyFill="1" applyBorder="1"/>
    <xf numFmtId="9" fontId="6" fillId="0" borderId="35" xfId="0" applyNumberFormat="1" applyFont="1" applyFill="1" applyBorder="1"/>
    <xf numFmtId="0" fontId="6" fillId="0" borderId="49" xfId="0" applyNumberFormat="1" applyFont="1" applyBorder="1"/>
    <xf numFmtId="9" fontId="6" fillId="0" borderId="35" xfId="2" applyFont="1" applyFill="1" applyBorder="1"/>
    <xf numFmtId="0" fontId="6" fillId="0" borderId="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5" fillId="0" borderId="27" xfId="0" applyFont="1" applyBorder="1"/>
    <xf numFmtId="0" fontId="2" fillId="2" borderId="3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2" fillId="0" borderId="0" xfId="0" applyFont="1" applyBorder="1"/>
    <xf numFmtId="1" fontId="6" fillId="5" borderId="7" xfId="0" applyNumberFormat="1" applyFont="1" applyFill="1" applyBorder="1"/>
    <xf numFmtId="9" fontId="23" fillId="0" borderId="14" xfId="2" applyFont="1" applyBorder="1"/>
    <xf numFmtId="9" fontId="24" fillId="2" borderId="16" xfId="2" applyFont="1" applyFill="1" applyBorder="1" applyAlignment="1">
      <alignment horizontal="center"/>
    </xf>
    <xf numFmtId="9" fontId="24" fillId="2" borderId="13" xfId="2" applyFont="1" applyFill="1" applyBorder="1" applyAlignment="1">
      <alignment horizontal="center"/>
    </xf>
    <xf numFmtId="9" fontId="23" fillId="0" borderId="19" xfId="2" applyFont="1" applyBorder="1"/>
    <xf numFmtId="9" fontId="23" fillId="0" borderId="8" xfId="2" applyFont="1" applyBorder="1"/>
    <xf numFmtId="9" fontId="24" fillId="0" borderId="3" xfId="2" applyFont="1" applyFill="1" applyBorder="1" applyAlignment="1">
      <alignment horizontal="center"/>
    </xf>
    <xf numFmtId="9" fontId="24" fillId="0" borderId="29" xfId="2" applyFont="1" applyFill="1" applyBorder="1" applyAlignment="1">
      <alignment horizontal="center"/>
    </xf>
    <xf numFmtId="9" fontId="24" fillId="0" borderId="19" xfId="2" applyFont="1" applyFill="1" applyBorder="1" applyAlignment="1">
      <alignment horizontal="left" wrapText="1"/>
    </xf>
    <xf numFmtId="1" fontId="23" fillId="0" borderId="9" xfId="2" applyNumberFormat="1" applyFont="1" applyFill="1" applyBorder="1"/>
    <xf numFmtId="9" fontId="23" fillId="0" borderId="13" xfId="2" applyFont="1" applyFill="1" applyBorder="1"/>
    <xf numFmtId="9" fontId="24" fillId="0" borderId="9" xfId="2" applyFont="1" applyFill="1" applyBorder="1" applyAlignment="1">
      <alignment horizontal="left" wrapText="1"/>
    </xf>
    <xf numFmtId="9" fontId="24" fillId="0" borderId="30" xfId="2" applyFont="1" applyFill="1" applyBorder="1" applyAlignment="1">
      <alignment horizontal="left" wrapText="1"/>
    </xf>
    <xf numFmtId="1" fontId="23" fillId="0" borderId="30" xfId="2" applyNumberFormat="1" applyFont="1" applyFill="1" applyBorder="1"/>
    <xf numFmtId="9" fontId="23" fillId="0" borderId="12" xfId="2" applyFont="1" applyFill="1" applyBorder="1"/>
    <xf numFmtId="9" fontId="23" fillId="0" borderId="30" xfId="2" applyFont="1" applyFill="1" applyBorder="1"/>
    <xf numFmtId="9" fontId="23" fillId="0" borderId="28" xfId="2" applyFont="1" applyFill="1" applyBorder="1"/>
    <xf numFmtId="9" fontId="24" fillId="2" borderId="7" xfId="2" applyFont="1" applyFill="1" applyBorder="1"/>
    <xf numFmtId="1" fontId="24" fillId="2" borderId="3" xfId="2" applyNumberFormat="1" applyFont="1" applyFill="1" applyBorder="1"/>
    <xf numFmtId="9" fontId="24" fillId="2" borderId="29" xfId="2" applyFont="1" applyFill="1" applyBorder="1"/>
    <xf numFmtId="9" fontId="23" fillId="6" borderId="2" xfId="2" applyFont="1" applyFill="1" applyBorder="1" applyAlignment="1">
      <alignment horizontal="left" wrapText="1"/>
    </xf>
    <xf numFmtId="1" fontId="23" fillId="6" borderId="18" xfId="2" applyNumberFormat="1" applyFont="1" applyFill="1" applyBorder="1"/>
    <xf numFmtId="9" fontId="23" fillId="6" borderId="2" xfId="2" applyFont="1" applyFill="1" applyBorder="1"/>
    <xf numFmtId="9" fontId="23" fillId="6" borderId="7" xfId="2" applyFont="1" applyFill="1" applyBorder="1"/>
    <xf numFmtId="9" fontId="23" fillId="6" borderId="13" xfId="2" applyFont="1" applyFill="1" applyBorder="1"/>
    <xf numFmtId="9" fontId="6" fillId="4" borderId="16" xfId="2" applyFont="1" applyFill="1" applyBorder="1"/>
    <xf numFmtId="1" fontId="6" fillId="5" borderId="5" xfId="0" applyNumberFormat="1" applyFont="1" applyFill="1" applyBorder="1"/>
    <xf numFmtId="0" fontId="6" fillId="0" borderId="62" xfId="0" applyFont="1" applyBorder="1" applyAlignment="1">
      <alignment wrapText="1"/>
    </xf>
    <xf numFmtId="0" fontId="6" fillId="3" borderId="61" xfId="0" applyFont="1" applyFill="1" applyBorder="1"/>
    <xf numFmtId="0" fontId="6" fillId="5" borderId="7" xfId="0" applyFont="1" applyFill="1" applyBorder="1"/>
    <xf numFmtId="0" fontId="6" fillId="3" borderId="49" xfId="0" applyFont="1" applyFill="1" applyBorder="1"/>
    <xf numFmtId="0" fontId="8" fillId="5" borderId="7" xfId="0" applyFont="1" applyFill="1" applyBorder="1"/>
    <xf numFmtId="0" fontId="25" fillId="0" borderId="0" xfId="0" applyFont="1" applyFill="1"/>
    <xf numFmtId="0" fontId="26" fillId="0" borderId="0" xfId="0" applyFont="1"/>
    <xf numFmtId="0" fontId="25" fillId="0" borderId="0" xfId="0" applyFont="1"/>
    <xf numFmtId="0" fontId="4" fillId="0" borderId="62" xfId="0" applyFont="1" applyFill="1" applyBorder="1" applyAlignment="1">
      <alignment horizontal="left"/>
    </xf>
    <xf numFmtId="9" fontId="5" fillId="0" borderId="28" xfId="2" applyFont="1" applyFill="1" applyBorder="1"/>
    <xf numFmtId="9" fontId="7" fillId="0" borderId="29" xfId="2" applyFont="1" applyFill="1" applyBorder="1"/>
    <xf numFmtId="3" fontId="7" fillId="0" borderId="49" xfId="0" applyNumberFormat="1" applyFont="1" applyFill="1" applyBorder="1"/>
    <xf numFmtId="3" fontId="5" fillId="0" borderId="32" xfId="0" applyNumberFormat="1" applyFont="1" applyFill="1" applyBorder="1"/>
    <xf numFmtId="9" fontId="7" fillId="0" borderId="29" xfId="0" applyNumberFormat="1" applyFont="1" applyBorder="1"/>
    <xf numFmtId="0" fontId="6" fillId="5" borderId="53" xfId="0" applyFont="1" applyFill="1" applyBorder="1"/>
    <xf numFmtId="9" fontId="5" fillId="5" borderId="35" xfId="2" applyFont="1" applyFill="1" applyBorder="1"/>
    <xf numFmtId="0" fontId="6" fillId="5" borderId="40" xfId="0" applyFont="1" applyFill="1" applyBorder="1"/>
    <xf numFmtId="9" fontId="5" fillId="5" borderId="41" xfId="2" applyFont="1" applyFill="1" applyBorder="1"/>
    <xf numFmtId="0" fontId="8" fillId="5" borderId="53" xfId="0" applyFont="1" applyFill="1" applyBorder="1"/>
    <xf numFmtId="9" fontId="8" fillId="5" borderId="41" xfId="2" applyFont="1" applyFill="1" applyBorder="1"/>
    <xf numFmtId="1" fontId="6" fillId="5" borderId="10" xfId="0" applyNumberFormat="1" applyFont="1" applyFill="1" applyBorder="1"/>
    <xf numFmtId="9" fontId="6" fillId="5" borderId="35" xfId="2" applyFont="1" applyFill="1" applyBorder="1"/>
    <xf numFmtId="9" fontId="8" fillId="5" borderId="36" xfId="2" applyFont="1" applyFill="1" applyBorder="1"/>
    <xf numFmtId="9" fontId="27" fillId="4" borderId="16" xfId="2" applyFont="1" applyFill="1" applyBorder="1"/>
    <xf numFmtId="0" fontId="27" fillId="4" borderId="16" xfId="0" applyFont="1" applyFill="1" applyBorder="1"/>
    <xf numFmtId="1" fontId="27" fillId="2" borderId="16" xfId="2" applyNumberFormat="1" applyFont="1" applyFill="1" applyBorder="1"/>
    <xf numFmtId="9" fontId="27" fillId="2" borderId="16" xfId="2" applyFont="1" applyFill="1" applyBorder="1"/>
    <xf numFmtId="1" fontId="27" fillId="2" borderId="13" xfId="2" applyNumberFormat="1" applyFont="1" applyFill="1" applyBorder="1"/>
    <xf numFmtId="0" fontId="5" fillId="0" borderId="5" xfId="0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19" fillId="0" borderId="0" xfId="0" applyFont="1" applyBorder="1"/>
    <xf numFmtId="9" fontId="14" fillId="0" borderId="65" xfId="2" applyFont="1" applyBorder="1"/>
    <xf numFmtId="1" fontId="13" fillId="2" borderId="38" xfId="2" applyNumberFormat="1" applyFont="1" applyFill="1" applyBorder="1"/>
    <xf numFmtId="1" fontId="28" fillId="2" borderId="66" xfId="2" applyNumberFormat="1" applyFont="1" applyFill="1" applyBorder="1"/>
    <xf numFmtId="9" fontId="28" fillId="2" borderId="66" xfId="2" applyFont="1" applyFill="1" applyBorder="1"/>
    <xf numFmtId="1" fontId="27" fillId="2" borderId="12" xfId="2" applyNumberFormat="1" applyFont="1" applyFill="1" applyBorder="1"/>
    <xf numFmtId="9" fontId="3" fillId="0" borderId="41" xfId="0" applyNumberFormat="1" applyFont="1" applyFill="1" applyBorder="1"/>
    <xf numFmtId="9" fontId="17" fillId="4" borderId="16" xfId="0" applyNumberFormat="1" applyFont="1" applyFill="1" applyBorder="1"/>
    <xf numFmtId="9" fontId="17" fillId="0" borderId="16" xfId="0" applyNumberFormat="1" applyFont="1" applyFill="1" applyBorder="1"/>
    <xf numFmtId="1" fontId="27" fillId="7" borderId="16" xfId="2" applyNumberFormat="1" applyFont="1" applyFill="1" applyBorder="1"/>
    <xf numFmtId="0" fontId="27" fillId="7" borderId="16" xfId="0" applyFont="1" applyFill="1" applyBorder="1"/>
    <xf numFmtId="0" fontId="30" fillId="0" borderId="0" xfId="0" applyFont="1"/>
    <xf numFmtId="0" fontId="30" fillId="7" borderId="0" xfId="0" applyNumberFormat="1" applyFont="1" applyFill="1"/>
    <xf numFmtId="0" fontId="31" fillId="0" borderId="0" xfId="0" applyFont="1"/>
    <xf numFmtId="0" fontId="0" fillId="0" borderId="25" xfId="0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6" fillId="0" borderId="16" xfId="0" applyFont="1" applyFill="1" applyBorder="1"/>
    <xf numFmtId="0" fontId="0" fillId="9" borderId="44" xfId="0" applyNumberFormat="1" applyFill="1" applyBorder="1"/>
    <xf numFmtId="9" fontId="6" fillId="9" borderId="43" xfId="2" applyFont="1" applyFill="1" applyBorder="1"/>
    <xf numFmtId="9" fontId="6" fillId="9" borderId="13" xfId="2" applyFont="1" applyFill="1" applyBorder="1"/>
    <xf numFmtId="0" fontId="0" fillId="9" borderId="31" xfId="0" applyNumberFormat="1" applyFill="1" applyBorder="1"/>
    <xf numFmtId="9" fontId="6" fillId="9" borderId="12" xfId="2" applyFont="1" applyFill="1" applyBorder="1"/>
    <xf numFmtId="0" fontId="29" fillId="9" borderId="38" xfId="0" applyNumberFormat="1" applyFont="1" applyFill="1" applyBorder="1"/>
    <xf numFmtId="9" fontId="6" fillId="9" borderId="35" xfId="2" applyFont="1" applyFill="1" applyBorder="1"/>
    <xf numFmtId="0" fontId="22" fillId="8" borderId="63" xfId="0" applyFont="1" applyFill="1" applyBorder="1"/>
    <xf numFmtId="0" fontId="22" fillId="8" borderId="64" xfId="0" applyNumberFormat="1" applyFont="1" applyFill="1" applyBorder="1"/>
    <xf numFmtId="0" fontId="0" fillId="7" borderId="44" xfId="0" applyNumberFormat="1" applyFill="1" applyBorder="1"/>
    <xf numFmtId="0" fontId="0" fillId="7" borderId="31" xfId="0" applyNumberFormat="1" applyFill="1" applyBorder="1"/>
    <xf numFmtId="0" fontId="32" fillId="0" borderId="16" xfId="0" applyNumberFormat="1" applyFont="1" applyBorder="1"/>
    <xf numFmtId="9" fontId="15" fillId="2" borderId="37" xfId="2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0" fillId="9" borderId="17" xfId="0" applyFill="1" applyBorder="1"/>
    <xf numFmtId="0" fontId="30" fillId="7" borderId="0" xfId="0" applyFont="1" applyFill="1" applyBorder="1"/>
    <xf numFmtId="0" fontId="0" fillId="7" borderId="0" xfId="0" applyFill="1" applyBorder="1"/>
    <xf numFmtId="0" fontId="5" fillId="0" borderId="65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" fontId="6" fillId="5" borderId="38" xfId="0" applyNumberFormat="1" applyFont="1" applyFill="1" applyBorder="1"/>
    <xf numFmtId="1" fontId="6" fillId="5" borderId="66" xfId="0" applyNumberFormat="1" applyFont="1" applyFill="1" applyBorder="1"/>
    <xf numFmtId="9" fontId="6" fillId="5" borderId="66" xfId="2" applyFont="1" applyFill="1" applyBorder="1"/>
    <xf numFmtId="9" fontId="8" fillId="5" borderId="66" xfId="2" applyFont="1" applyFill="1" applyBorder="1"/>
    <xf numFmtId="9" fontId="6" fillId="5" borderId="12" xfId="2" applyFont="1" applyFill="1" applyBorder="1"/>
    <xf numFmtId="0" fontId="5" fillId="0" borderId="67" xfId="0" applyFont="1" applyBorder="1"/>
    <xf numFmtId="0" fontId="5" fillId="0" borderId="0" xfId="0" applyFont="1" applyBorder="1"/>
    <xf numFmtId="0" fontId="33" fillId="0" borderId="0" xfId="0" applyFont="1"/>
    <xf numFmtId="0" fontId="1" fillId="0" borderId="0" xfId="0" applyFont="1"/>
    <xf numFmtId="0" fontId="34" fillId="0" borderId="0" xfId="0" applyFont="1"/>
    <xf numFmtId="0" fontId="35" fillId="0" borderId="0" xfId="0" applyFont="1"/>
    <xf numFmtId="9" fontId="36" fillId="0" borderId="0" xfId="2" applyFont="1" applyFill="1" applyBorder="1"/>
    <xf numFmtId="1" fontId="36" fillId="0" borderId="0" xfId="2" applyNumberFormat="1" applyFont="1" applyFill="1" applyBorder="1"/>
    <xf numFmtId="9" fontId="37" fillId="0" borderId="0" xfId="0" applyNumberFormat="1" applyFont="1" applyFill="1" applyBorder="1"/>
    <xf numFmtId="1" fontId="37" fillId="0" borderId="0" xfId="2" applyNumberFormat="1" applyFont="1" applyFill="1" applyBorder="1"/>
    <xf numFmtId="1" fontId="37" fillId="0" borderId="0" xfId="0" applyNumberFormat="1" applyFont="1" applyFill="1" applyBorder="1"/>
    <xf numFmtId="3" fontId="37" fillId="0" borderId="0" xfId="0" applyNumberFormat="1" applyFont="1" applyFill="1" applyBorder="1"/>
    <xf numFmtId="0" fontId="37" fillId="0" borderId="0" xfId="0" applyFont="1" applyBorder="1"/>
    <xf numFmtId="0" fontId="35" fillId="0" borderId="0" xfId="0" applyNumberFormat="1" applyFont="1" applyBorder="1"/>
    <xf numFmtId="0" fontId="37" fillId="0" borderId="0" xfId="0" applyFont="1" applyFill="1" applyBorder="1"/>
    <xf numFmtId="9" fontId="36" fillId="0" borderId="29" xfId="2" applyFont="1" applyFill="1" applyBorder="1"/>
    <xf numFmtId="1" fontId="37" fillId="0" borderId="4" xfId="2" applyNumberFormat="1" applyFont="1" applyFill="1" applyBorder="1"/>
    <xf numFmtId="9" fontId="37" fillId="0" borderId="4" xfId="0" applyNumberFormat="1" applyFont="1" applyFill="1" applyBorder="1"/>
    <xf numFmtId="9" fontId="37" fillId="0" borderId="36" xfId="2" applyFont="1" applyFill="1" applyBorder="1"/>
    <xf numFmtId="1" fontId="37" fillId="0" borderId="53" xfId="0" applyNumberFormat="1" applyFont="1" applyFill="1" applyBorder="1"/>
    <xf numFmtId="9" fontId="36" fillId="0" borderId="35" xfId="2" applyFont="1" applyFill="1" applyBorder="1"/>
    <xf numFmtId="1" fontId="37" fillId="0" borderId="36" xfId="2" applyNumberFormat="1" applyFont="1" applyFill="1" applyBorder="1"/>
    <xf numFmtId="9" fontId="37" fillId="0" borderId="36" xfId="0" applyNumberFormat="1" applyFont="1" applyFill="1" applyBorder="1"/>
    <xf numFmtId="0" fontId="37" fillId="0" borderId="5" xfId="0" applyFont="1" applyFill="1" applyBorder="1"/>
    <xf numFmtId="0" fontId="37" fillId="0" borderId="56" xfId="0" applyFont="1" applyFill="1" applyBorder="1"/>
    <xf numFmtId="9" fontId="36" fillId="0" borderId="28" xfId="2" applyFont="1" applyFill="1" applyBorder="1"/>
    <xf numFmtId="1" fontId="36" fillId="0" borderId="24" xfId="2" applyNumberFormat="1" applyFont="1" applyFill="1" applyBorder="1"/>
    <xf numFmtId="9" fontId="36" fillId="0" borderId="24" xfId="0" applyNumberFormat="1" applyFont="1" applyFill="1" applyBorder="1"/>
    <xf numFmtId="9" fontId="36" fillId="0" borderId="16" xfId="2" applyFont="1" applyFill="1" applyBorder="1"/>
    <xf numFmtId="1" fontId="36" fillId="0" borderId="16" xfId="2" applyNumberFormat="1" applyFont="1" applyFill="1" applyBorder="1"/>
    <xf numFmtId="0" fontId="37" fillId="0" borderId="62" xfId="0" applyFont="1" applyFill="1" applyBorder="1" applyAlignment="1">
      <alignment horizontal="left" wrapText="1"/>
    </xf>
    <xf numFmtId="0" fontId="37" fillId="0" borderId="8" xfId="0" applyFont="1" applyFill="1" applyBorder="1" applyAlignment="1">
      <alignment horizontal="center"/>
    </xf>
    <xf numFmtId="9" fontId="36" fillId="0" borderId="13" xfId="2" applyFont="1" applyFill="1" applyBorder="1"/>
    <xf numFmtId="9" fontId="36" fillId="0" borderId="16" xfId="0" applyNumberFormat="1" applyFont="1" applyFill="1" applyBorder="1"/>
    <xf numFmtId="0" fontId="37" fillId="0" borderId="25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center"/>
    </xf>
    <xf numFmtId="0" fontId="37" fillId="0" borderId="25" xfId="0" applyFont="1" applyFill="1" applyBorder="1" applyAlignment="1">
      <alignment wrapText="1"/>
    </xf>
    <xf numFmtId="9" fontId="36" fillId="0" borderId="46" xfId="2" applyFont="1" applyFill="1" applyBorder="1"/>
    <xf numFmtId="1" fontId="36" fillId="0" borderId="23" xfId="2" applyNumberFormat="1" applyFont="1" applyFill="1" applyBorder="1"/>
    <xf numFmtId="0" fontId="37" fillId="0" borderId="17" xfId="0" applyFont="1" applyFill="1" applyBorder="1" applyAlignment="1">
      <alignment horizontal="left" wrapText="1"/>
    </xf>
    <xf numFmtId="0" fontId="37" fillId="0" borderId="2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0" fillId="0" borderId="2" xfId="0" applyBorder="1"/>
    <xf numFmtId="0" fontId="36" fillId="0" borderId="18" xfId="0" applyFont="1" applyFill="1" applyBorder="1"/>
    <xf numFmtId="0" fontId="38" fillId="0" borderId="8" xfId="0" applyFont="1" applyBorder="1" applyAlignment="1"/>
    <xf numFmtId="0" fontId="36" fillId="0" borderId="58" xfId="0" applyFont="1" applyFill="1" applyBorder="1"/>
    <xf numFmtId="0" fontId="37" fillId="0" borderId="48" xfId="0" applyFont="1" applyFill="1" applyBorder="1" applyAlignment="1">
      <alignment horizontal="center"/>
    </xf>
    <xf numFmtId="0" fontId="36" fillId="0" borderId="8" xfId="0" applyFont="1" applyFill="1" applyBorder="1"/>
    <xf numFmtId="0" fontId="37" fillId="0" borderId="1" xfId="0" applyFont="1" applyFill="1" applyBorder="1"/>
    <xf numFmtId="0" fontId="37" fillId="0" borderId="8" xfId="0" applyFont="1" applyFill="1" applyBorder="1"/>
    <xf numFmtId="0" fontId="36" fillId="0" borderId="0" xfId="0" applyFont="1"/>
    <xf numFmtId="0" fontId="37" fillId="0" borderId="0" xfId="0" applyFont="1"/>
    <xf numFmtId="0" fontId="35" fillId="0" borderId="0" xfId="0" applyFont="1" applyBorder="1"/>
    <xf numFmtId="0" fontId="0" fillId="0" borderId="14" xfId="0" applyBorder="1" applyAlignment="1">
      <alignment horizontal="left"/>
    </xf>
    <xf numFmtId="0" fontId="39" fillId="0" borderId="0" xfId="0" applyFont="1" applyFill="1"/>
    <xf numFmtId="0" fontId="0" fillId="0" borderId="48" xfId="0" applyBorder="1"/>
    <xf numFmtId="9" fontId="40" fillId="0" borderId="0" xfId="2" applyFont="1"/>
    <xf numFmtId="9" fontId="40" fillId="0" borderId="0" xfId="2" applyFont="1" applyFill="1" applyBorder="1"/>
    <xf numFmtId="9" fontId="24" fillId="2" borderId="58" xfId="2" applyFont="1" applyFill="1" applyBorder="1"/>
    <xf numFmtId="9" fontId="40" fillId="0" borderId="47" xfId="2" applyFont="1" applyFill="1" applyBorder="1"/>
    <xf numFmtId="9" fontId="40" fillId="0" borderId="0" xfId="2" applyFont="1" applyFill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7" fillId="0" borderId="51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9" fontId="15" fillId="2" borderId="37" xfId="2" applyFont="1" applyFill="1" applyBorder="1" applyAlignment="1">
      <alignment horizontal="center"/>
    </xf>
    <xf numFmtId="9" fontId="15" fillId="2" borderId="46" xfId="2" applyFont="1" applyFill="1" applyBorder="1" applyAlignment="1">
      <alignment horizontal="center"/>
    </xf>
    <xf numFmtId="9" fontId="15" fillId="0" borderId="37" xfId="2" applyFont="1" applyFill="1" applyBorder="1" applyAlignment="1">
      <alignment horizontal="center"/>
    </xf>
    <xf numFmtId="9" fontId="15" fillId="0" borderId="37" xfId="2" applyFont="1" applyFill="1" applyBorder="1" applyAlignment="1">
      <alignment horizontal="center" wrapText="1"/>
    </xf>
    <xf numFmtId="9" fontId="24" fillId="3" borderId="11" xfId="2" applyFont="1" applyFill="1" applyBorder="1" applyAlignment="1">
      <alignment horizontal="center"/>
    </xf>
    <xf numFmtId="9" fontId="24" fillId="3" borderId="47" xfId="2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7" borderId="34" xfId="0" applyFont="1" applyFill="1" applyBorder="1" applyAlignment="1">
      <alignment horizontal="center"/>
    </xf>
    <xf numFmtId="0" fontId="0" fillId="9" borderId="42" xfId="0" applyFill="1" applyBorder="1"/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213"/>
  <sheetViews>
    <sheetView topLeftCell="A46" zoomScale="93" zoomScaleNormal="93" workbookViewId="0">
      <selection activeCell="T10" sqref="T10"/>
    </sheetView>
  </sheetViews>
  <sheetFormatPr defaultRowHeight="15" x14ac:dyDescent="0.25"/>
  <cols>
    <col min="1" max="1" width="19.5703125" customWidth="1"/>
    <col min="2" max="2" width="5.42578125" bestFit="1" customWidth="1"/>
    <col min="3" max="3" width="7.7109375" customWidth="1"/>
    <col min="4" max="4" width="6.140625" customWidth="1"/>
    <col min="5" max="5" width="7.85546875" customWidth="1"/>
    <col min="6" max="6" width="6.140625" customWidth="1"/>
    <col min="7" max="7" width="8" customWidth="1"/>
    <col min="8" max="8" width="6.140625" customWidth="1"/>
    <col min="9" max="9" width="8.28515625" customWidth="1"/>
    <col min="10" max="10" width="6.140625" customWidth="1"/>
    <col min="11" max="11" width="8" bestFit="1" customWidth="1"/>
    <col min="12" max="12" width="6.140625" customWidth="1"/>
    <col min="13" max="13" width="8" customWidth="1"/>
    <col min="14" max="15" width="6.85546875" customWidth="1"/>
    <col min="16" max="16" width="5.85546875" customWidth="1"/>
    <col min="17" max="17" width="7.140625" customWidth="1"/>
    <col min="18" max="18" width="6.7109375" customWidth="1"/>
    <col min="19" max="19" width="8.140625" customWidth="1"/>
    <col min="20" max="36" width="9.140625" style="36"/>
  </cols>
  <sheetData>
    <row r="1" spans="1:24" x14ac:dyDescent="0.2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</row>
    <row r="2" spans="1:24" x14ac:dyDescent="0.25">
      <c r="A2" s="14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6"/>
      <c r="N2" s="17"/>
      <c r="O2" s="17"/>
      <c r="P2" s="17"/>
      <c r="Q2" s="17"/>
      <c r="R2" s="17"/>
      <c r="S2" s="17"/>
    </row>
    <row r="3" spans="1:24" ht="15.75" thickBot="1" x14ac:dyDescent="0.3">
      <c r="A3" s="16" t="s">
        <v>126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</row>
    <row r="4" spans="1:24" ht="15.75" thickBot="1" x14ac:dyDescent="0.3">
      <c r="A4" s="78"/>
      <c r="B4" s="321" t="s">
        <v>0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2"/>
      <c r="N4" s="17"/>
      <c r="O4" s="17"/>
      <c r="P4" s="17"/>
      <c r="Q4" s="17"/>
      <c r="R4" s="17"/>
      <c r="S4" s="17"/>
    </row>
    <row r="5" spans="1:24" ht="15.75" thickBot="1" x14ac:dyDescent="0.3">
      <c r="A5" s="79"/>
      <c r="B5" s="330" t="s">
        <v>38</v>
      </c>
      <c r="C5" s="331"/>
      <c r="D5" s="332" t="s">
        <v>36</v>
      </c>
      <c r="E5" s="333"/>
      <c r="F5" s="332" t="s">
        <v>35</v>
      </c>
      <c r="G5" s="334"/>
      <c r="H5" s="323" t="s">
        <v>37</v>
      </c>
      <c r="I5" s="327"/>
      <c r="J5" s="323" t="s">
        <v>39</v>
      </c>
      <c r="K5" s="324"/>
      <c r="L5" s="335" t="s">
        <v>16</v>
      </c>
      <c r="M5" s="336"/>
      <c r="N5" s="17"/>
      <c r="O5" s="17"/>
      <c r="P5" s="17"/>
      <c r="T5"/>
      <c r="U5"/>
      <c r="V5"/>
    </row>
    <row r="6" spans="1:24" ht="15.75" thickBot="1" x14ac:dyDescent="0.3">
      <c r="A6" s="58"/>
      <c r="B6" s="110" t="s">
        <v>50</v>
      </c>
      <c r="C6" s="62" t="s">
        <v>49</v>
      </c>
      <c r="D6" s="110" t="s">
        <v>50</v>
      </c>
      <c r="E6" s="62" t="s">
        <v>49</v>
      </c>
      <c r="F6" s="110" t="s">
        <v>50</v>
      </c>
      <c r="G6" s="62" t="s">
        <v>49</v>
      </c>
      <c r="H6" s="110" t="s">
        <v>50</v>
      </c>
      <c r="I6" s="111" t="s">
        <v>49</v>
      </c>
      <c r="J6" s="110" t="s">
        <v>50</v>
      </c>
      <c r="K6" s="112" t="s">
        <v>49</v>
      </c>
      <c r="L6" s="60" t="s">
        <v>50</v>
      </c>
      <c r="M6" s="61" t="s">
        <v>49</v>
      </c>
      <c r="N6" s="17"/>
      <c r="O6" s="17"/>
      <c r="P6" s="17"/>
      <c r="T6"/>
      <c r="U6"/>
      <c r="V6"/>
    </row>
    <row r="7" spans="1:24" x14ac:dyDescent="0.25">
      <c r="A7" s="63" t="s">
        <v>51</v>
      </c>
      <c r="B7" s="137">
        <v>9</v>
      </c>
      <c r="C7" s="113">
        <f>B7/B13</f>
        <v>6.5264684554024654E-3</v>
      </c>
      <c r="D7" s="137">
        <v>5</v>
      </c>
      <c r="E7" s="114">
        <f>D7/D13</f>
        <v>4.8875855327468231E-3</v>
      </c>
      <c r="F7" s="137">
        <v>0</v>
      </c>
      <c r="G7" s="114">
        <f>F7/F13</f>
        <v>0</v>
      </c>
      <c r="H7" s="137">
        <v>7</v>
      </c>
      <c r="I7" s="114">
        <f>H7/H13</f>
        <v>4.7233468286099868E-3</v>
      </c>
      <c r="J7" s="137">
        <v>18</v>
      </c>
      <c r="K7" s="114">
        <f>J7/J13</f>
        <v>2.3166023166023165E-2</v>
      </c>
      <c r="L7" s="109">
        <f>SUM(B7,D7,F7,H7,J7)</f>
        <v>39</v>
      </c>
      <c r="M7" s="18">
        <f>L7/L13</f>
        <v>8.1795302013422822E-3</v>
      </c>
      <c r="N7" s="17"/>
      <c r="O7" s="17"/>
      <c r="T7"/>
      <c r="U7"/>
      <c r="V7"/>
    </row>
    <row r="8" spans="1:24" ht="28.5" customHeight="1" x14ac:dyDescent="0.25">
      <c r="A8" s="35" t="s">
        <v>52</v>
      </c>
      <c r="B8" s="137">
        <v>146</v>
      </c>
      <c r="C8" s="113">
        <f>B8/B13</f>
        <v>0.10587382160986222</v>
      </c>
      <c r="D8" s="137">
        <v>313</v>
      </c>
      <c r="E8" s="114">
        <f>D8/D13</f>
        <v>0.30596285434995113</v>
      </c>
      <c r="F8" s="137">
        <v>14</v>
      </c>
      <c r="G8" s="114">
        <f>F8/F13</f>
        <v>0.13084112149532709</v>
      </c>
      <c r="H8" s="137">
        <v>302</v>
      </c>
      <c r="I8" s="114">
        <f>H8/H13</f>
        <v>0.203778677462888</v>
      </c>
      <c r="J8" s="137">
        <v>412</v>
      </c>
      <c r="K8" s="114">
        <f>J8/J13</f>
        <v>0.53024453024453022</v>
      </c>
      <c r="L8" s="66">
        <f t="shared" ref="L8:L13" si="0">SUM(B8,D8,F8,H8,J8)</f>
        <v>1187</v>
      </c>
      <c r="M8" s="18">
        <f>L8/L13</f>
        <v>0.24895134228187921</v>
      </c>
      <c r="N8" s="17"/>
      <c r="O8" s="17"/>
      <c r="T8"/>
      <c r="U8"/>
      <c r="V8"/>
    </row>
    <row r="9" spans="1:24" ht="30" x14ac:dyDescent="0.25">
      <c r="A9" s="35" t="s">
        <v>53</v>
      </c>
      <c r="B9" s="137">
        <v>402</v>
      </c>
      <c r="C9" s="113">
        <f>B9/B13</f>
        <v>0.2915155910079768</v>
      </c>
      <c r="D9" s="137">
        <v>278</v>
      </c>
      <c r="E9" s="114">
        <f>D9/D13</f>
        <v>0.27174975562072334</v>
      </c>
      <c r="F9" s="137">
        <v>39</v>
      </c>
      <c r="G9" s="114">
        <f>F9/F13</f>
        <v>0.3644859813084112</v>
      </c>
      <c r="H9" s="137">
        <v>518</v>
      </c>
      <c r="I9" s="114">
        <f>H9/H13</f>
        <v>0.34952766531713902</v>
      </c>
      <c r="J9" s="137">
        <v>130</v>
      </c>
      <c r="K9" s="114">
        <f>J9/J13</f>
        <v>0.16731016731016732</v>
      </c>
      <c r="L9" s="66">
        <f t="shared" si="0"/>
        <v>1367</v>
      </c>
      <c r="M9" s="18">
        <f>L9/L13</f>
        <v>0.28670302013422821</v>
      </c>
      <c r="N9" s="17"/>
      <c r="O9" s="17"/>
      <c r="T9"/>
      <c r="U9"/>
      <c r="V9"/>
    </row>
    <row r="10" spans="1:24" ht="45" x14ac:dyDescent="0.25">
      <c r="A10" s="35" t="s">
        <v>54</v>
      </c>
      <c r="B10" s="137">
        <v>122</v>
      </c>
      <c r="C10" s="113">
        <f>B10/B13</f>
        <v>8.8469905728788975E-2</v>
      </c>
      <c r="D10" s="137">
        <v>93</v>
      </c>
      <c r="E10" s="114">
        <f>D10/D13</f>
        <v>9.0909090909090912E-2</v>
      </c>
      <c r="F10" s="137">
        <v>13</v>
      </c>
      <c r="G10" s="114">
        <f>F10/F13</f>
        <v>0.12149532710280374</v>
      </c>
      <c r="H10" s="137">
        <v>93</v>
      </c>
      <c r="I10" s="114">
        <f>H10/H13</f>
        <v>6.2753036437246959E-2</v>
      </c>
      <c r="J10" s="137">
        <v>51</v>
      </c>
      <c r="K10" s="114">
        <f>J10/J13</f>
        <v>6.5637065637065631E-2</v>
      </c>
      <c r="L10" s="66">
        <f t="shared" si="0"/>
        <v>372</v>
      </c>
      <c r="M10" s="18">
        <f>L10/L13</f>
        <v>7.8020134228187918E-2</v>
      </c>
      <c r="N10" s="17"/>
      <c r="O10" s="17"/>
      <c r="T10"/>
      <c r="U10"/>
      <c r="V10"/>
    </row>
    <row r="11" spans="1:24" ht="30" x14ac:dyDescent="0.25">
      <c r="A11" s="35" t="s">
        <v>55</v>
      </c>
      <c r="B11" s="137">
        <v>110</v>
      </c>
      <c r="C11" s="113">
        <f>B11/B13</f>
        <v>7.9767947788252358E-2</v>
      </c>
      <c r="D11" s="137">
        <v>80</v>
      </c>
      <c r="E11" s="114">
        <f>D11/D13</f>
        <v>7.8201368523949169E-2</v>
      </c>
      <c r="F11" s="137">
        <v>7</v>
      </c>
      <c r="G11" s="114">
        <f>F11/F13</f>
        <v>6.5420560747663545E-2</v>
      </c>
      <c r="H11" s="137">
        <v>120</v>
      </c>
      <c r="I11" s="114">
        <f>H11/H13</f>
        <v>8.0971659919028341E-2</v>
      </c>
      <c r="J11" s="137">
        <v>12</v>
      </c>
      <c r="K11" s="114">
        <f>J11/J13</f>
        <v>1.5444015444015444E-2</v>
      </c>
      <c r="L11" s="66">
        <f t="shared" si="0"/>
        <v>329</v>
      </c>
      <c r="M11" s="18">
        <f>L11/L13</f>
        <v>6.9001677852348994E-2</v>
      </c>
      <c r="N11" s="17"/>
      <c r="O11" s="17"/>
      <c r="T11"/>
      <c r="U11"/>
      <c r="V11"/>
    </row>
    <row r="12" spans="1:24" ht="30.75" thickBot="1" x14ac:dyDescent="0.3">
      <c r="A12" s="179" t="s">
        <v>56</v>
      </c>
      <c r="B12" s="137">
        <v>590</v>
      </c>
      <c r="C12" s="113">
        <f>B12/B13</f>
        <v>0.42784626540971721</v>
      </c>
      <c r="D12" s="137">
        <v>254</v>
      </c>
      <c r="E12" s="114">
        <f>D12/D13</f>
        <v>0.24828934506353861</v>
      </c>
      <c r="F12" s="137">
        <v>34</v>
      </c>
      <c r="G12" s="114">
        <f>F12/F13</f>
        <v>0.31775700934579437</v>
      </c>
      <c r="H12" s="137">
        <v>442</v>
      </c>
      <c r="I12" s="114">
        <f>H12/H13</f>
        <v>0.2982456140350877</v>
      </c>
      <c r="J12" s="137">
        <v>154</v>
      </c>
      <c r="K12" s="114">
        <f>J12/J13</f>
        <v>0.1981981981981982</v>
      </c>
      <c r="L12" s="65">
        <f t="shared" si="0"/>
        <v>1474</v>
      </c>
      <c r="M12" s="64">
        <f>L12/L13</f>
        <v>0.30914429530201343</v>
      </c>
      <c r="N12" s="17"/>
      <c r="O12" s="17"/>
      <c r="T12"/>
      <c r="U12"/>
      <c r="V12"/>
    </row>
    <row r="13" spans="1:24" ht="15.75" thickBot="1" x14ac:dyDescent="0.3">
      <c r="A13" s="183" t="s">
        <v>16</v>
      </c>
      <c r="B13" s="197">
        <f>SUM(B7:B12)</f>
        <v>1379</v>
      </c>
      <c r="C13" s="198">
        <f>B13/B13</f>
        <v>1</v>
      </c>
      <c r="D13" s="197">
        <f>SUM(D7:D12)</f>
        <v>1023</v>
      </c>
      <c r="E13" s="198">
        <f>D13/D13</f>
        <v>1</v>
      </c>
      <c r="F13" s="197">
        <f>SUM(F7:F12)</f>
        <v>107</v>
      </c>
      <c r="G13" s="198">
        <f>F13/F13</f>
        <v>1</v>
      </c>
      <c r="H13" s="197">
        <f>SUM(H7:H12)</f>
        <v>1482</v>
      </c>
      <c r="I13" s="198">
        <f>H13/H13</f>
        <v>1</v>
      </c>
      <c r="J13" s="197">
        <f>SUM(J7:J12)</f>
        <v>777</v>
      </c>
      <c r="K13" s="198">
        <f>J13/J13</f>
        <v>1</v>
      </c>
      <c r="L13" s="68">
        <f t="shared" si="0"/>
        <v>4768</v>
      </c>
      <c r="M13" s="106">
        <f>L13/L13</f>
        <v>1</v>
      </c>
      <c r="N13" s="17"/>
      <c r="O13" s="17"/>
      <c r="Q13" s="221"/>
      <c r="R13" s="222"/>
      <c r="S13" s="222"/>
      <c r="T13" s="243"/>
      <c r="U13" s="244"/>
      <c r="V13" s="244"/>
      <c r="W13" s="244"/>
      <c r="X13" s="244"/>
    </row>
    <row r="14" spans="1:24" ht="9" customHeight="1" x14ac:dyDescent="0.25">
      <c r="A14" s="17"/>
      <c r="B14" s="17"/>
      <c r="C14" s="17"/>
      <c r="D14" s="17"/>
      <c r="E14" s="17"/>
      <c r="F14" s="17"/>
      <c r="G14" s="57"/>
      <c r="H14" s="17"/>
      <c r="I14" s="57"/>
      <c r="J14" s="17"/>
      <c r="K14" s="57"/>
      <c r="L14" s="17"/>
      <c r="M14" s="17"/>
      <c r="N14" s="17"/>
      <c r="O14" s="17"/>
      <c r="Q14" s="221"/>
    </row>
    <row r="15" spans="1:24" x14ac:dyDescent="0.25">
      <c r="A15" s="16" t="s">
        <v>63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7"/>
      <c r="Q15" s="221"/>
    </row>
    <row r="16" spans="1:24" x14ac:dyDescent="0.25">
      <c r="A16" s="14" t="s">
        <v>61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223"/>
    </row>
    <row r="17" spans="1:19" ht="15.75" thickBot="1" x14ac:dyDescent="0.3">
      <c r="A17" s="16" t="s">
        <v>127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223"/>
    </row>
    <row r="18" spans="1:19" ht="15.75" thickBot="1" x14ac:dyDescent="0.3">
      <c r="A18" s="78"/>
      <c r="B18" s="321" t="s">
        <v>60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2"/>
      <c r="N18" s="17"/>
      <c r="O18" s="17"/>
      <c r="P18" s="17"/>
      <c r="Q18" s="223"/>
    </row>
    <row r="19" spans="1:19" x14ac:dyDescent="0.25">
      <c r="A19" s="67"/>
      <c r="B19" s="328" t="s">
        <v>38</v>
      </c>
      <c r="C19" s="329"/>
      <c r="D19" s="323" t="s">
        <v>36</v>
      </c>
      <c r="E19" s="324"/>
      <c r="F19" s="323" t="s">
        <v>35</v>
      </c>
      <c r="G19" s="324"/>
      <c r="H19" s="327" t="s">
        <v>37</v>
      </c>
      <c r="I19" s="327"/>
      <c r="J19" s="323" t="s">
        <v>39</v>
      </c>
      <c r="K19" s="324"/>
      <c r="L19" s="325" t="s">
        <v>16</v>
      </c>
      <c r="M19" s="326"/>
      <c r="N19" s="17"/>
      <c r="O19" s="17"/>
      <c r="P19" s="17"/>
      <c r="Q19" s="221"/>
    </row>
    <row r="20" spans="1:19" ht="15.75" thickBot="1" x14ac:dyDescent="0.3">
      <c r="A20" s="148"/>
      <c r="B20" s="139" t="s">
        <v>48</v>
      </c>
      <c r="C20" s="139" t="s">
        <v>49</v>
      </c>
      <c r="D20" s="139" t="s">
        <v>50</v>
      </c>
      <c r="E20" s="139" t="s">
        <v>49</v>
      </c>
      <c r="F20" s="139" t="s">
        <v>50</v>
      </c>
      <c r="G20" s="139" t="s">
        <v>49</v>
      </c>
      <c r="H20" s="139" t="s">
        <v>50</v>
      </c>
      <c r="I20" s="139" t="s">
        <v>49</v>
      </c>
      <c r="J20" s="139" t="s">
        <v>50</v>
      </c>
      <c r="K20" s="139" t="s">
        <v>49</v>
      </c>
      <c r="L20" s="149" t="s">
        <v>50</v>
      </c>
      <c r="M20" s="15" t="s">
        <v>49</v>
      </c>
      <c r="N20" s="17"/>
      <c r="O20" s="17"/>
      <c r="P20" s="17"/>
      <c r="Q20" s="221"/>
    </row>
    <row r="21" spans="1:19" ht="15.75" thickBot="1" x14ac:dyDescent="0.3">
      <c r="A21" s="63" t="s">
        <v>51</v>
      </c>
      <c r="B21" s="28">
        <v>3</v>
      </c>
      <c r="C21" s="114">
        <f>B21/B27</f>
        <v>2.5380710659898475E-3</v>
      </c>
      <c r="D21" s="28">
        <v>5</v>
      </c>
      <c r="E21" s="114">
        <f>D21/D27</f>
        <v>6.1500615006150061E-3</v>
      </c>
      <c r="F21" s="28">
        <v>0</v>
      </c>
      <c r="G21" s="114">
        <f>F21/F27</f>
        <v>0</v>
      </c>
      <c r="H21" s="28">
        <v>2</v>
      </c>
      <c r="I21" s="114">
        <f>H21/H27</f>
        <v>1.8214936247723133E-3</v>
      </c>
      <c r="J21" s="28">
        <v>1</v>
      </c>
      <c r="K21" s="114">
        <f>J21/J27</f>
        <v>2.7548209366391185E-3</v>
      </c>
      <c r="L21" s="109">
        <f t="shared" ref="L21:L26" si="1">SUM(B21,D21,F21,H21,J21)</f>
        <v>11</v>
      </c>
      <c r="M21" s="18">
        <f>L21/L27</f>
        <v>3.1012122920778123E-3</v>
      </c>
      <c r="N21" s="17"/>
      <c r="O21" s="17"/>
      <c r="P21" s="17"/>
      <c r="Q21" s="221"/>
    </row>
    <row r="22" spans="1:19" ht="30.75" thickBot="1" x14ac:dyDescent="0.3">
      <c r="A22" s="35" t="s">
        <v>52</v>
      </c>
      <c r="B22" s="28">
        <v>97</v>
      </c>
      <c r="C22" s="114">
        <f>B22/B27</f>
        <v>8.2064297800338415E-2</v>
      </c>
      <c r="D22" s="28">
        <v>189</v>
      </c>
      <c r="E22" s="114">
        <f>D22/D27</f>
        <v>0.23247232472324722</v>
      </c>
      <c r="F22" s="28">
        <v>8</v>
      </c>
      <c r="G22" s="114">
        <f>F22/F27</f>
        <v>8.7912087912087919E-2</v>
      </c>
      <c r="H22" s="28">
        <v>100</v>
      </c>
      <c r="I22" s="114">
        <f>H22/H27</f>
        <v>9.107468123861566E-2</v>
      </c>
      <c r="J22" s="28">
        <v>61</v>
      </c>
      <c r="K22" s="114">
        <f>J22/J27</f>
        <v>0.16804407713498623</v>
      </c>
      <c r="L22" s="109">
        <f t="shared" si="1"/>
        <v>455</v>
      </c>
      <c r="M22" s="18">
        <f>L22/L27</f>
        <v>0.12827741753594588</v>
      </c>
      <c r="N22" s="17"/>
      <c r="O22" s="17"/>
      <c r="P22" s="17"/>
      <c r="Q22" s="221"/>
    </row>
    <row r="23" spans="1:19" ht="30.75" thickBot="1" x14ac:dyDescent="0.3">
      <c r="A23" s="35" t="s">
        <v>53</v>
      </c>
      <c r="B23" s="28">
        <v>314</v>
      </c>
      <c r="C23" s="114">
        <f>B23/B27</f>
        <v>0.26565143824027071</v>
      </c>
      <c r="D23" s="28">
        <v>231</v>
      </c>
      <c r="E23" s="114">
        <f>D23/D27</f>
        <v>0.28413284132841327</v>
      </c>
      <c r="F23" s="28">
        <v>31</v>
      </c>
      <c r="G23" s="114">
        <f>F23/F27</f>
        <v>0.34065934065934067</v>
      </c>
      <c r="H23" s="28">
        <v>392</v>
      </c>
      <c r="I23" s="114">
        <f>H23/H27</f>
        <v>0.3570127504553734</v>
      </c>
      <c r="J23" s="28">
        <v>102</v>
      </c>
      <c r="K23" s="114">
        <f>J23/J27</f>
        <v>0.28099173553719009</v>
      </c>
      <c r="L23" s="109">
        <f t="shared" si="1"/>
        <v>1070</v>
      </c>
      <c r="M23" s="18">
        <f>L23/L27</f>
        <v>0.30166337750211447</v>
      </c>
      <c r="N23" s="17"/>
      <c r="O23" s="17"/>
      <c r="P23" s="17"/>
      <c r="Q23" s="221"/>
    </row>
    <row r="24" spans="1:19" ht="45.75" thickBot="1" x14ac:dyDescent="0.3">
      <c r="A24" s="35" t="s">
        <v>54</v>
      </c>
      <c r="B24" s="28">
        <v>115</v>
      </c>
      <c r="C24" s="114">
        <f>B24/B27</f>
        <v>9.7292724196277491E-2</v>
      </c>
      <c r="D24" s="28">
        <v>87</v>
      </c>
      <c r="E24" s="114">
        <f>D24/D27</f>
        <v>0.1070110701107011</v>
      </c>
      <c r="F24" s="28">
        <v>13</v>
      </c>
      <c r="G24" s="114">
        <f>F24/F27</f>
        <v>0.14285714285714285</v>
      </c>
      <c r="H24" s="28">
        <v>88</v>
      </c>
      <c r="I24" s="114">
        <f>H24/H27</f>
        <v>8.0145719489981782E-2</v>
      </c>
      <c r="J24" s="28">
        <v>47</v>
      </c>
      <c r="K24" s="114">
        <f>J24/J27</f>
        <v>0.12947658402203857</v>
      </c>
      <c r="L24" s="109">
        <f t="shared" si="1"/>
        <v>350</v>
      </c>
      <c r="M24" s="18">
        <f>L24/L27</f>
        <v>9.8674936566112204E-2</v>
      </c>
      <c r="N24" s="17"/>
      <c r="O24" s="17"/>
      <c r="P24" s="17"/>
      <c r="Q24" s="221"/>
    </row>
    <row r="25" spans="1:19" ht="30.75" thickBot="1" x14ac:dyDescent="0.3">
      <c r="A25" s="35" t="s">
        <v>55</v>
      </c>
      <c r="B25" s="28">
        <v>98</v>
      </c>
      <c r="C25" s="114">
        <f>B25/B27</f>
        <v>8.2910321489001695E-2</v>
      </c>
      <c r="D25" s="28">
        <v>70</v>
      </c>
      <c r="E25" s="114">
        <f>D25/D27</f>
        <v>8.6100861008610086E-2</v>
      </c>
      <c r="F25" s="28">
        <v>6</v>
      </c>
      <c r="G25" s="114">
        <f>F25/F27</f>
        <v>6.5934065934065936E-2</v>
      </c>
      <c r="H25" s="28">
        <v>114</v>
      </c>
      <c r="I25" s="114">
        <f>H25/H27</f>
        <v>0.10382513661202186</v>
      </c>
      <c r="J25" s="28">
        <v>11</v>
      </c>
      <c r="K25" s="114">
        <f>J25/J27</f>
        <v>3.0303030303030304E-2</v>
      </c>
      <c r="L25" s="109">
        <f t="shared" si="1"/>
        <v>299</v>
      </c>
      <c r="M25" s="18">
        <f>L25/L27</f>
        <v>8.4296588666478711E-2</v>
      </c>
      <c r="N25" s="17"/>
      <c r="O25" s="17"/>
      <c r="P25" s="17"/>
      <c r="Q25" s="221"/>
    </row>
    <row r="26" spans="1:19" ht="30.75" thickBot="1" x14ac:dyDescent="0.3">
      <c r="A26" s="179" t="s">
        <v>56</v>
      </c>
      <c r="B26" s="28">
        <v>555</v>
      </c>
      <c r="C26" s="114">
        <f>B26/B27</f>
        <v>0.46954314720812185</v>
      </c>
      <c r="D26" s="28">
        <v>231</v>
      </c>
      <c r="E26" s="114">
        <f>D26/D27</f>
        <v>0.28413284132841327</v>
      </c>
      <c r="F26" s="28">
        <v>33</v>
      </c>
      <c r="G26" s="114">
        <f>F26/F27</f>
        <v>0.36263736263736263</v>
      </c>
      <c r="H26" s="28">
        <v>402</v>
      </c>
      <c r="I26" s="114">
        <f>H26/H27</f>
        <v>0.36612021857923499</v>
      </c>
      <c r="J26" s="28">
        <v>141</v>
      </c>
      <c r="K26" s="114">
        <f>J26/J27</f>
        <v>0.38842975206611569</v>
      </c>
      <c r="L26" s="180">
        <f t="shared" si="1"/>
        <v>1362</v>
      </c>
      <c r="M26" s="64">
        <f>L26/L27</f>
        <v>0.38398646743727094</v>
      </c>
      <c r="N26" s="17"/>
      <c r="O26" s="17"/>
      <c r="P26" s="17"/>
      <c r="Q26" s="223"/>
    </row>
    <row r="27" spans="1:19" ht="15.75" thickBot="1" x14ac:dyDescent="0.3">
      <c r="A27" s="181" t="s">
        <v>16</v>
      </c>
      <c r="B27" s="193">
        <f>SUM(B21:B26)</f>
        <v>1182</v>
      </c>
      <c r="C27" s="194">
        <f>B27/B27</f>
        <v>1</v>
      </c>
      <c r="D27" s="195">
        <f>SUM(D21:D26)</f>
        <v>813</v>
      </c>
      <c r="E27" s="196">
        <f>D27/D27</f>
        <v>1</v>
      </c>
      <c r="F27" s="193">
        <f>SUM(F21:F26)</f>
        <v>91</v>
      </c>
      <c r="G27" s="194">
        <f>F27/F27</f>
        <v>1</v>
      </c>
      <c r="H27" s="193">
        <f>SUM(H21:H26)</f>
        <v>1098</v>
      </c>
      <c r="I27" s="196">
        <f>H27/H27</f>
        <v>1</v>
      </c>
      <c r="J27" s="193">
        <f>SUM(J21:J26)</f>
        <v>363</v>
      </c>
      <c r="K27" s="194">
        <f>J27/J27</f>
        <v>1</v>
      </c>
      <c r="L27" s="182">
        <f>SUM(B27,D27,F27,H27,J27)</f>
        <v>3547</v>
      </c>
      <c r="M27" s="106">
        <f>L27/L27</f>
        <v>1</v>
      </c>
      <c r="N27" s="17"/>
      <c r="O27" s="17"/>
      <c r="P27" s="17"/>
      <c r="Q27" s="17"/>
    </row>
    <row r="28" spans="1:19" ht="11.25" customHeight="1" x14ac:dyDescent="0.25">
      <c r="A28" s="17"/>
      <c r="B28" s="17"/>
      <c r="C28" s="17"/>
      <c r="D28" s="17"/>
      <c r="E28" s="57"/>
      <c r="F28" s="17"/>
      <c r="G28" s="17"/>
      <c r="H28" s="17"/>
      <c r="I28" s="17"/>
      <c r="J28" s="17"/>
      <c r="K28" s="17"/>
      <c r="L28" s="57"/>
      <c r="M28" s="17"/>
      <c r="N28" s="17"/>
      <c r="O28" s="17"/>
      <c r="P28" s="17"/>
      <c r="Q28" s="17"/>
    </row>
    <row r="29" spans="1:19" x14ac:dyDescent="0.25">
      <c r="A29" s="14" t="s">
        <v>62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thickBot="1" x14ac:dyDescent="0.3">
      <c r="A30" s="19" t="s">
        <v>86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x14ac:dyDescent="0.25">
      <c r="A31" s="245"/>
      <c r="B31" s="337" t="s">
        <v>40</v>
      </c>
      <c r="C31" s="337"/>
      <c r="D31" s="337"/>
      <c r="E31" s="337"/>
      <c r="F31" s="337"/>
      <c r="G31" s="337"/>
      <c r="H31" s="337" t="s">
        <v>41</v>
      </c>
      <c r="I31" s="337"/>
      <c r="J31" s="337"/>
      <c r="K31" s="337"/>
      <c r="L31" s="337"/>
      <c r="M31" s="337"/>
      <c r="N31" s="337" t="s">
        <v>42</v>
      </c>
      <c r="O31" s="337"/>
      <c r="P31" s="337"/>
      <c r="Q31" s="337"/>
      <c r="R31" s="337"/>
      <c r="S31" s="345"/>
    </row>
    <row r="32" spans="1:19" x14ac:dyDescent="0.25">
      <c r="A32" s="140"/>
      <c r="B32" s="341" t="s">
        <v>115</v>
      </c>
      <c r="C32" s="341"/>
      <c r="D32" s="341" t="s">
        <v>120</v>
      </c>
      <c r="E32" s="341"/>
      <c r="F32" s="339" t="s">
        <v>57</v>
      </c>
      <c r="G32" s="339"/>
      <c r="H32" s="341" t="s">
        <v>115</v>
      </c>
      <c r="I32" s="341"/>
      <c r="J32" s="341" t="s">
        <v>120</v>
      </c>
      <c r="K32" s="341"/>
      <c r="L32" s="339" t="s">
        <v>57</v>
      </c>
      <c r="M32" s="339"/>
      <c r="N32" s="341" t="s">
        <v>115</v>
      </c>
      <c r="O32" s="341"/>
      <c r="P32" s="341" t="s">
        <v>120</v>
      </c>
      <c r="Q32" s="341"/>
      <c r="R32" s="339" t="s">
        <v>57</v>
      </c>
      <c r="S32" s="340"/>
    </row>
    <row r="33" spans="1:36" x14ac:dyDescent="0.25">
      <c r="A33" s="140"/>
      <c r="B33" s="208" t="s">
        <v>50</v>
      </c>
      <c r="C33" s="208" t="s">
        <v>49</v>
      </c>
      <c r="D33" s="208" t="s">
        <v>50</v>
      </c>
      <c r="E33" s="208" t="s">
        <v>49</v>
      </c>
      <c r="F33" s="208" t="s">
        <v>50</v>
      </c>
      <c r="G33" s="208" t="s">
        <v>49</v>
      </c>
      <c r="H33" s="208" t="s">
        <v>50</v>
      </c>
      <c r="I33" s="208" t="s">
        <v>49</v>
      </c>
      <c r="J33" s="208" t="s">
        <v>50</v>
      </c>
      <c r="K33" s="208" t="s">
        <v>49</v>
      </c>
      <c r="L33" s="208" t="s">
        <v>50</v>
      </c>
      <c r="M33" s="208" t="s">
        <v>49</v>
      </c>
      <c r="N33" s="208" t="s">
        <v>50</v>
      </c>
      <c r="O33" s="208" t="s">
        <v>49</v>
      </c>
      <c r="P33" s="208" t="s">
        <v>50</v>
      </c>
      <c r="Q33" s="208" t="s">
        <v>49</v>
      </c>
      <c r="R33" s="208" t="s">
        <v>50</v>
      </c>
      <c r="S33" s="246" t="s">
        <v>49</v>
      </c>
    </row>
    <row r="34" spans="1:36" ht="17.25" customHeight="1" x14ac:dyDescent="0.25">
      <c r="A34" s="247" t="s">
        <v>51</v>
      </c>
      <c r="B34" s="28">
        <v>1</v>
      </c>
      <c r="C34" s="114">
        <f t="shared" ref="C34:C39" si="2">B34/$B$40</f>
        <v>8.5470085470085479E-3</v>
      </c>
      <c r="D34" s="28">
        <v>2</v>
      </c>
      <c r="E34" s="113">
        <f t="shared" ref="E34:E39" si="3">D34/$D$40</f>
        <v>1.8518518518518517E-2</v>
      </c>
      <c r="F34" s="120">
        <f t="shared" ref="F34:F39" si="4">D34-B34</f>
        <v>1</v>
      </c>
      <c r="G34" s="21">
        <f>F34/B34</f>
        <v>1</v>
      </c>
      <c r="H34" s="28">
        <v>3</v>
      </c>
      <c r="I34" s="114">
        <f t="shared" ref="I34:I39" si="5">H34/$H$40</f>
        <v>2.2658610271903325E-3</v>
      </c>
      <c r="J34" s="28">
        <v>1</v>
      </c>
      <c r="K34" s="113">
        <f t="shared" ref="K34:K40" si="6">J34/$J$40</f>
        <v>8.2576383154417832E-4</v>
      </c>
      <c r="L34" s="121">
        <f t="shared" ref="L34:L39" si="7">J34-H34</f>
        <v>-2</v>
      </c>
      <c r="M34" s="21">
        <f>L34/H34</f>
        <v>-0.66666666666666663</v>
      </c>
      <c r="N34" s="28">
        <v>1</v>
      </c>
      <c r="O34" s="114">
        <f t="shared" ref="O34:O40" si="8">N34/$N$40</f>
        <v>1.2033694344163659E-3</v>
      </c>
      <c r="P34" s="28">
        <v>1</v>
      </c>
      <c r="Q34" s="113">
        <f t="shared" ref="Q34:Q40" si="9">P34/$P$40</f>
        <v>1.2919896640826874E-3</v>
      </c>
      <c r="R34" s="120">
        <f t="shared" ref="R34:R40" si="10">P34-N34</f>
        <v>0</v>
      </c>
      <c r="S34" s="44">
        <f>R34/N34</f>
        <v>0</v>
      </c>
    </row>
    <row r="35" spans="1:36" ht="33" customHeight="1" x14ac:dyDescent="0.25">
      <c r="A35" s="247" t="s">
        <v>52</v>
      </c>
      <c r="B35" s="28">
        <v>9</v>
      </c>
      <c r="C35" s="114">
        <f t="shared" si="2"/>
        <v>7.6923076923076927E-2</v>
      </c>
      <c r="D35" s="28">
        <v>0</v>
      </c>
      <c r="E35" s="113">
        <f t="shared" si="3"/>
        <v>0</v>
      </c>
      <c r="F35" s="120">
        <f t="shared" si="4"/>
        <v>-9</v>
      </c>
      <c r="G35" s="21">
        <f t="shared" ref="G35:G40" si="11">F35/B35</f>
        <v>-1</v>
      </c>
      <c r="H35" s="28">
        <v>18</v>
      </c>
      <c r="I35" s="114">
        <f t="shared" si="5"/>
        <v>1.3595166163141994E-2</v>
      </c>
      <c r="J35" s="28">
        <v>141</v>
      </c>
      <c r="K35" s="113">
        <f t="shared" si="6"/>
        <v>0.11643270024772914</v>
      </c>
      <c r="L35" s="121">
        <f t="shared" si="7"/>
        <v>123</v>
      </c>
      <c r="M35" s="21">
        <f t="shared" ref="M35:M40" si="12">L35/H35</f>
        <v>6.833333333333333</v>
      </c>
      <c r="N35" s="28">
        <v>10</v>
      </c>
      <c r="O35" s="114">
        <f t="shared" si="8"/>
        <v>1.2033694344163659E-2</v>
      </c>
      <c r="P35" s="28">
        <v>58</v>
      </c>
      <c r="Q35" s="113">
        <f t="shared" si="9"/>
        <v>7.4935400516795869E-2</v>
      </c>
      <c r="R35" s="121">
        <f t="shared" si="10"/>
        <v>48</v>
      </c>
      <c r="S35" s="44">
        <f t="shared" ref="S35:S40" si="13">R35/N35</f>
        <v>4.8</v>
      </c>
    </row>
    <row r="36" spans="1:36" ht="29.25" customHeight="1" x14ac:dyDescent="0.25">
      <c r="A36" s="247" t="s">
        <v>53</v>
      </c>
      <c r="B36" s="28">
        <v>83</v>
      </c>
      <c r="C36" s="114">
        <f t="shared" si="2"/>
        <v>0.70940170940170943</v>
      </c>
      <c r="D36" s="28">
        <v>0</v>
      </c>
      <c r="E36" s="113">
        <f t="shared" si="3"/>
        <v>0</v>
      </c>
      <c r="F36" s="120">
        <f t="shared" si="4"/>
        <v>-83</v>
      </c>
      <c r="G36" s="21">
        <f t="shared" si="11"/>
        <v>-1</v>
      </c>
      <c r="H36" s="28">
        <v>347</v>
      </c>
      <c r="I36" s="114">
        <f t="shared" si="5"/>
        <v>0.26208459214501512</v>
      </c>
      <c r="J36" s="28">
        <v>575</v>
      </c>
      <c r="K36" s="113">
        <f t="shared" si="6"/>
        <v>0.47481420313790257</v>
      </c>
      <c r="L36" s="121">
        <f t="shared" si="7"/>
        <v>228</v>
      </c>
      <c r="M36" s="21">
        <f t="shared" si="12"/>
        <v>0.65706051873198845</v>
      </c>
      <c r="N36" s="28">
        <v>98</v>
      </c>
      <c r="O36" s="114">
        <f t="shared" si="8"/>
        <v>0.11793020457280386</v>
      </c>
      <c r="P36" s="28">
        <v>580</v>
      </c>
      <c r="Q36" s="113">
        <f t="shared" si="9"/>
        <v>0.74935400516795869</v>
      </c>
      <c r="R36" s="121">
        <f t="shared" si="10"/>
        <v>482</v>
      </c>
      <c r="S36" s="44">
        <f t="shared" si="13"/>
        <v>4.9183673469387754</v>
      </c>
    </row>
    <row r="37" spans="1:36" ht="29.25" customHeight="1" x14ac:dyDescent="0.25">
      <c r="A37" s="247" t="s">
        <v>54</v>
      </c>
      <c r="B37" s="28">
        <v>24</v>
      </c>
      <c r="C37" s="114">
        <f t="shared" si="2"/>
        <v>0.20512820512820512</v>
      </c>
      <c r="D37" s="28">
        <v>72</v>
      </c>
      <c r="E37" s="113">
        <f t="shared" si="3"/>
        <v>0.66666666666666663</v>
      </c>
      <c r="F37" s="120">
        <f t="shared" si="4"/>
        <v>48</v>
      </c>
      <c r="G37" s="21">
        <f t="shared" si="11"/>
        <v>2</v>
      </c>
      <c r="H37" s="28">
        <v>155</v>
      </c>
      <c r="I37" s="114">
        <f t="shared" si="5"/>
        <v>0.11706948640483383</v>
      </c>
      <c r="J37" s="28">
        <v>325</v>
      </c>
      <c r="K37" s="113">
        <f t="shared" si="6"/>
        <v>0.26837324525185796</v>
      </c>
      <c r="L37" s="121">
        <f t="shared" si="7"/>
        <v>170</v>
      </c>
      <c r="M37" s="21">
        <f t="shared" si="12"/>
        <v>1.096774193548387</v>
      </c>
      <c r="N37" s="28">
        <v>24</v>
      </c>
      <c r="O37" s="114">
        <f t="shared" si="8"/>
        <v>2.8880866425992781E-2</v>
      </c>
      <c r="P37" s="28">
        <v>101</v>
      </c>
      <c r="Q37" s="113">
        <f t="shared" si="9"/>
        <v>0.13049095607235142</v>
      </c>
      <c r="R37" s="121">
        <f t="shared" si="10"/>
        <v>77</v>
      </c>
      <c r="S37" s="44">
        <f t="shared" si="13"/>
        <v>3.2083333333333335</v>
      </c>
    </row>
    <row r="38" spans="1:36" ht="30" customHeight="1" x14ac:dyDescent="0.25">
      <c r="A38" s="247" t="s">
        <v>55</v>
      </c>
      <c r="B38" s="28">
        <v>0</v>
      </c>
      <c r="C38" s="114">
        <f t="shared" si="2"/>
        <v>0</v>
      </c>
      <c r="D38" s="28">
        <v>27</v>
      </c>
      <c r="E38" s="113">
        <f t="shared" si="3"/>
        <v>0.25</v>
      </c>
      <c r="F38" s="120">
        <f t="shared" si="4"/>
        <v>27</v>
      </c>
      <c r="G38" s="21" t="e">
        <f t="shared" si="11"/>
        <v>#DIV/0!</v>
      </c>
      <c r="H38" s="28">
        <v>166</v>
      </c>
      <c r="I38" s="114">
        <f t="shared" si="5"/>
        <v>0.12537764350453173</v>
      </c>
      <c r="J38" s="28">
        <v>152</v>
      </c>
      <c r="K38" s="113">
        <f t="shared" si="6"/>
        <v>0.12551610239471511</v>
      </c>
      <c r="L38" s="121">
        <f t="shared" si="7"/>
        <v>-14</v>
      </c>
      <c r="M38" s="21">
        <f t="shared" si="12"/>
        <v>-8.4337349397590355E-2</v>
      </c>
      <c r="N38" s="28">
        <v>54</v>
      </c>
      <c r="O38" s="114">
        <f t="shared" si="8"/>
        <v>6.4981949458483748E-2</v>
      </c>
      <c r="P38" s="28">
        <v>25</v>
      </c>
      <c r="Q38" s="113">
        <f t="shared" si="9"/>
        <v>3.2299741602067181E-2</v>
      </c>
      <c r="R38" s="121">
        <f t="shared" si="10"/>
        <v>-29</v>
      </c>
      <c r="S38" s="44">
        <f t="shared" si="13"/>
        <v>-0.53703703703703709</v>
      </c>
    </row>
    <row r="39" spans="1:36" ht="31.5" customHeight="1" thickBot="1" x14ac:dyDescent="0.3">
      <c r="A39" s="247" t="s">
        <v>56</v>
      </c>
      <c r="B39" s="28">
        <v>0</v>
      </c>
      <c r="C39" s="114">
        <f t="shared" si="2"/>
        <v>0</v>
      </c>
      <c r="D39" s="28">
        <v>7</v>
      </c>
      <c r="E39" s="113">
        <f t="shared" si="3"/>
        <v>6.4814814814814811E-2</v>
      </c>
      <c r="F39" s="120">
        <f t="shared" si="4"/>
        <v>7</v>
      </c>
      <c r="G39" s="21" t="e">
        <f t="shared" si="11"/>
        <v>#DIV/0!</v>
      </c>
      <c r="H39" s="28">
        <v>635</v>
      </c>
      <c r="I39" s="114">
        <f t="shared" si="5"/>
        <v>0.47960725075528698</v>
      </c>
      <c r="J39" s="28">
        <v>17</v>
      </c>
      <c r="K39" s="113">
        <f t="shared" si="6"/>
        <v>1.4037985136251032E-2</v>
      </c>
      <c r="L39" s="121">
        <f t="shared" si="7"/>
        <v>-618</v>
      </c>
      <c r="M39" s="21">
        <f t="shared" si="12"/>
        <v>-0.97322834645669287</v>
      </c>
      <c r="N39" s="28">
        <v>644</v>
      </c>
      <c r="O39" s="114">
        <f t="shared" si="8"/>
        <v>0.77496991576413954</v>
      </c>
      <c r="P39" s="28">
        <v>9</v>
      </c>
      <c r="Q39" s="113">
        <f t="shared" si="9"/>
        <v>1.1627906976744186E-2</v>
      </c>
      <c r="R39" s="121">
        <f t="shared" si="10"/>
        <v>-635</v>
      </c>
      <c r="S39" s="44">
        <f t="shared" si="13"/>
        <v>-0.9860248447204969</v>
      </c>
    </row>
    <row r="40" spans="1:36" s="29" customFormat="1" ht="15.75" thickBot="1" x14ac:dyDescent="0.3">
      <c r="A40" s="248" t="s">
        <v>16</v>
      </c>
      <c r="B40" s="249">
        <f>SUM(B34:B39)</f>
        <v>117</v>
      </c>
      <c r="C40" s="250">
        <f>B40/$B$40</f>
        <v>1</v>
      </c>
      <c r="D40" s="249">
        <f>SUM(D34:D39)</f>
        <v>108</v>
      </c>
      <c r="E40" s="250">
        <f>D40/$D$40</f>
        <v>1</v>
      </c>
      <c r="F40" s="249">
        <f>D40-B40</f>
        <v>-9</v>
      </c>
      <c r="G40" s="250">
        <f t="shared" si="11"/>
        <v>-7.6923076923076927E-2</v>
      </c>
      <c r="H40" s="249">
        <f>SUM(H34:H39)</f>
        <v>1324</v>
      </c>
      <c r="I40" s="250">
        <f>H40/$H$40</f>
        <v>1</v>
      </c>
      <c r="J40" s="249">
        <f>SUM(J34:J39)</f>
        <v>1211</v>
      </c>
      <c r="K40" s="251">
        <f t="shared" si="6"/>
        <v>1</v>
      </c>
      <c r="L40" s="249">
        <f>J40-H40</f>
        <v>-113</v>
      </c>
      <c r="M40" s="250">
        <f t="shared" si="12"/>
        <v>-8.5347432024169181E-2</v>
      </c>
      <c r="N40" s="249">
        <f>SUM(N34:N39)</f>
        <v>831</v>
      </c>
      <c r="O40" s="250">
        <f t="shared" si="8"/>
        <v>1</v>
      </c>
      <c r="P40" s="249">
        <f>SUM(P34:P39)</f>
        <v>774</v>
      </c>
      <c r="Q40" s="250">
        <f t="shared" si="9"/>
        <v>1</v>
      </c>
      <c r="R40" s="249">
        <f t="shared" si="10"/>
        <v>-57</v>
      </c>
      <c r="S40" s="252">
        <f t="shared" si="13"/>
        <v>-6.8592057761732855E-2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ht="13.5" customHeight="1" thickBo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36"/>
      <c r="K41" s="36"/>
      <c r="L41" s="36"/>
      <c r="M41" s="17"/>
      <c r="N41" s="17"/>
      <c r="O41" s="17"/>
      <c r="P41" s="17"/>
      <c r="Q41" s="17"/>
      <c r="R41" s="17"/>
      <c r="S41" s="17"/>
    </row>
    <row r="42" spans="1:36" ht="15.75" thickBot="1" x14ac:dyDescent="0.3">
      <c r="A42" s="76"/>
      <c r="B42" s="330" t="s">
        <v>43</v>
      </c>
      <c r="C42" s="344"/>
      <c r="D42" s="344"/>
      <c r="E42" s="344"/>
      <c r="F42" s="344"/>
      <c r="G42" s="331"/>
      <c r="H42" s="332" t="s">
        <v>44</v>
      </c>
      <c r="I42" s="334"/>
      <c r="J42" s="334"/>
      <c r="K42" s="334"/>
      <c r="L42" s="334"/>
      <c r="M42" s="334"/>
      <c r="N42" s="332" t="s">
        <v>45</v>
      </c>
      <c r="O42" s="334"/>
      <c r="P42" s="334"/>
      <c r="Q42" s="334"/>
      <c r="R42" s="334"/>
      <c r="S42" s="333"/>
    </row>
    <row r="43" spans="1:36" ht="15.75" thickBot="1" x14ac:dyDescent="0.3">
      <c r="A43" s="25"/>
      <c r="B43" s="335" t="s">
        <v>115</v>
      </c>
      <c r="C43" s="336"/>
      <c r="D43" s="342" t="s">
        <v>121</v>
      </c>
      <c r="E43" s="343"/>
      <c r="F43" s="330" t="s">
        <v>57</v>
      </c>
      <c r="G43" s="338"/>
      <c r="H43" s="342" t="s">
        <v>115</v>
      </c>
      <c r="I43" s="343"/>
      <c r="J43" s="342" t="s">
        <v>121</v>
      </c>
      <c r="K43" s="343"/>
      <c r="L43" s="330" t="s">
        <v>57</v>
      </c>
      <c r="M43" s="338"/>
      <c r="N43" s="342" t="s">
        <v>115</v>
      </c>
      <c r="O43" s="343"/>
      <c r="P43" s="342" t="s">
        <v>120</v>
      </c>
      <c r="Q43" s="343"/>
      <c r="R43" s="330" t="s">
        <v>57</v>
      </c>
      <c r="S43" s="338"/>
    </row>
    <row r="44" spans="1:36" ht="15.75" thickBot="1" x14ac:dyDescent="0.3">
      <c r="A44" s="77"/>
      <c r="B44" s="150" t="s">
        <v>50</v>
      </c>
      <c r="C44" s="118" t="s">
        <v>49</v>
      </c>
      <c r="D44" s="119" t="s">
        <v>50</v>
      </c>
      <c r="E44" s="146" t="s">
        <v>49</v>
      </c>
      <c r="F44" s="74" t="s">
        <v>50</v>
      </c>
      <c r="G44" s="147" t="s">
        <v>49</v>
      </c>
      <c r="H44" s="74" t="s">
        <v>50</v>
      </c>
      <c r="I44" s="147" t="s">
        <v>49</v>
      </c>
      <c r="J44" s="74" t="s">
        <v>50</v>
      </c>
      <c r="K44" s="147" t="s">
        <v>49</v>
      </c>
      <c r="L44" s="74" t="s">
        <v>50</v>
      </c>
      <c r="M44" s="147" t="s">
        <v>49</v>
      </c>
      <c r="N44" s="74" t="s">
        <v>50</v>
      </c>
      <c r="O44" s="75" t="s">
        <v>49</v>
      </c>
      <c r="P44" s="74" t="s">
        <v>50</v>
      </c>
      <c r="Q44" s="147" t="s">
        <v>49</v>
      </c>
      <c r="R44" s="74" t="s">
        <v>50</v>
      </c>
      <c r="S44" s="209" t="s">
        <v>49</v>
      </c>
    </row>
    <row r="45" spans="1:36" x14ac:dyDescent="0.25">
      <c r="A45" s="115" t="s">
        <v>51</v>
      </c>
      <c r="B45" s="28">
        <v>0</v>
      </c>
      <c r="C45" s="114">
        <f t="shared" ref="C45:C51" si="14">B45/$B$51</f>
        <v>0</v>
      </c>
      <c r="D45" s="28">
        <v>0</v>
      </c>
      <c r="E45" s="113">
        <f t="shared" ref="E45:E51" si="15">D45/$D$51</f>
        <v>0</v>
      </c>
      <c r="F45" s="120">
        <f t="shared" ref="F45:F51" si="16">D45-B45</f>
        <v>0</v>
      </c>
      <c r="G45" s="21" t="e">
        <f t="shared" ref="G45:G51" si="17">F45/B45</f>
        <v>#DIV/0!</v>
      </c>
      <c r="H45" s="28">
        <v>2</v>
      </c>
      <c r="I45" s="114">
        <f>H45/$H$51</f>
        <v>6.0975609756097563E-3</v>
      </c>
      <c r="J45" s="28">
        <v>2</v>
      </c>
      <c r="K45" s="113">
        <f t="shared" ref="K45:K51" si="18">J45/$J$51</f>
        <v>6.2111801242236021E-3</v>
      </c>
      <c r="L45" s="121">
        <f>J45-H45</f>
        <v>0</v>
      </c>
      <c r="M45" s="21">
        <f>L45/H45</f>
        <v>0</v>
      </c>
      <c r="N45" s="28">
        <v>3</v>
      </c>
      <c r="O45" s="114">
        <f>N45/$N$51</f>
        <v>5.5452865064695009E-3</v>
      </c>
      <c r="P45" s="28">
        <v>3</v>
      </c>
      <c r="Q45" s="113">
        <f t="shared" ref="Q45:Q51" si="19">P45/$P$51</f>
        <v>5.4744525547445258E-3</v>
      </c>
      <c r="R45" s="120">
        <f>P45-N45</f>
        <v>0</v>
      </c>
      <c r="S45" s="130">
        <f>R45/N45</f>
        <v>0</v>
      </c>
    </row>
    <row r="46" spans="1:36" ht="30" x14ac:dyDescent="0.25">
      <c r="A46" s="116" t="s">
        <v>52</v>
      </c>
      <c r="B46" s="28">
        <v>28</v>
      </c>
      <c r="C46" s="114">
        <f t="shared" si="14"/>
        <v>6.4965197215777259E-2</v>
      </c>
      <c r="D46" s="28">
        <v>41</v>
      </c>
      <c r="E46" s="113">
        <f t="shared" si="15"/>
        <v>0.10991957104557641</v>
      </c>
      <c r="F46" s="120">
        <f t="shared" si="16"/>
        <v>13</v>
      </c>
      <c r="G46" s="21">
        <f t="shared" si="17"/>
        <v>0.4642857142857143</v>
      </c>
      <c r="H46" s="28">
        <v>75</v>
      </c>
      <c r="I46" s="114">
        <f t="shared" ref="I46:I51" si="20">H46/$H$51</f>
        <v>0.22865853658536586</v>
      </c>
      <c r="J46" s="28">
        <v>28</v>
      </c>
      <c r="K46" s="113">
        <f t="shared" si="18"/>
        <v>8.6956521739130432E-2</v>
      </c>
      <c r="L46" s="121">
        <f t="shared" ref="L46:L51" si="21">J46-H46</f>
        <v>-47</v>
      </c>
      <c r="M46" s="21">
        <f t="shared" ref="M46:M51" si="22">L46/H46</f>
        <v>-0.62666666666666671</v>
      </c>
      <c r="N46" s="28">
        <v>208</v>
      </c>
      <c r="O46" s="114">
        <f t="shared" ref="O46:O51" si="23">N46/$N$51</f>
        <v>0.38447319778188538</v>
      </c>
      <c r="P46" s="28">
        <v>23</v>
      </c>
      <c r="Q46" s="113">
        <f t="shared" si="19"/>
        <v>4.1970802919708027E-2</v>
      </c>
      <c r="R46" s="121">
        <f t="shared" ref="R46:R51" si="24">P46-N46</f>
        <v>-185</v>
      </c>
      <c r="S46" s="130">
        <f t="shared" ref="S46:S51" si="25">R46/N46</f>
        <v>-0.88942307692307687</v>
      </c>
    </row>
    <row r="47" spans="1:36" ht="30" x14ac:dyDescent="0.25">
      <c r="A47" s="116" t="s">
        <v>53</v>
      </c>
      <c r="B47" s="28">
        <v>124</v>
      </c>
      <c r="C47" s="114">
        <f t="shared" si="14"/>
        <v>0.28770301624129929</v>
      </c>
      <c r="D47" s="28">
        <v>158</v>
      </c>
      <c r="E47" s="113">
        <f t="shared" si="15"/>
        <v>0.42359249329758714</v>
      </c>
      <c r="F47" s="120">
        <f t="shared" si="16"/>
        <v>34</v>
      </c>
      <c r="G47" s="21">
        <f t="shared" si="17"/>
        <v>0.27419354838709675</v>
      </c>
      <c r="H47" s="28">
        <v>168</v>
      </c>
      <c r="I47" s="114">
        <f t="shared" si="20"/>
        <v>0.51219512195121952</v>
      </c>
      <c r="J47" s="28">
        <v>18</v>
      </c>
      <c r="K47" s="113">
        <f t="shared" si="18"/>
        <v>5.5900621118012424E-2</v>
      </c>
      <c r="L47" s="121">
        <f t="shared" si="21"/>
        <v>-150</v>
      </c>
      <c r="M47" s="21">
        <f t="shared" si="22"/>
        <v>-0.8928571428571429</v>
      </c>
      <c r="N47" s="28">
        <v>220</v>
      </c>
      <c r="O47" s="114">
        <f t="shared" si="23"/>
        <v>0.40665434380776339</v>
      </c>
      <c r="P47" s="28">
        <v>22</v>
      </c>
      <c r="Q47" s="113">
        <f t="shared" si="19"/>
        <v>4.0145985401459854E-2</v>
      </c>
      <c r="R47" s="121">
        <f t="shared" si="24"/>
        <v>-198</v>
      </c>
      <c r="S47" s="130">
        <f t="shared" si="25"/>
        <v>-0.9</v>
      </c>
    </row>
    <row r="48" spans="1:36" ht="45" x14ac:dyDescent="0.25">
      <c r="A48" s="116" t="s">
        <v>54</v>
      </c>
      <c r="B48" s="28">
        <v>32</v>
      </c>
      <c r="C48" s="114">
        <f t="shared" si="14"/>
        <v>7.4245939675174011E-2</v>
      </c>
      <c r="D48" s="28">
        <v>120</v>
      </c>
      <c r="E48" s="113">
        <f t="shared" si="15"/>
        <v>0.32171581769436997</v>
      </c>
      <c r="F48" s="120">
        <f t="shared" si="16"/>
        <v>88</v>
      </c>
      <c r="G48" s="21">
        <f t="shared" si="17"/>
        <v>2.75</v>
      </c>
      <c r="H48" s="28">
        <v>37</v>
      </c>
      <c r="I48" s="114">
        <f t="shared" si="20"/>
        <v>0.11280487804878049</v>
      </c>
      <c r="J48" s="28">
        <v>158</v>
      </c>
      <c r="K48" s="113">
        <f t="shared" si="18"/>
        <v>0.49068322981366458</v>
      </c>
      <c r="L48" s="121">
        <f t="shared" si="21"/>
        <v>121</v>
      </c>
      <c r="M48" s="21">
        <f t="shared" si="22"/>
        <v>3.2702702702702702</v>
      </c>
      <c r="N48" s="28">
        <v>62</v>
      </c>
      <c r="O48" s="114">
        <f t="shared" si="23"/>
        <v>0.11460258780036968</v>
      </c>
      <c r="P48" s="28">
        <v>223</v>
      </c>
      <c r="Q48" s="113">
        <f t="shared" si="19"/>
        <v>0.40693430656934304</v>
      </c>
      <c r="R48" s="121">
        <f t="shared" si="24"/>
        <v>161</v>
      </c>
      <c r="S48" s="130">
        <f t="shared" si="25"/>
        <v>2.596774193548387</v>
      </c>
    </row>
    <row r="49" spans="1:218" ht="30" x14ac:dyDescent="0.25">
      <c r="A49" s="116" t="s">
        <v>55</v>
      </c>
      <c r="B49" s="28">
        <v>42</v>
      </c>
      <c r="C49" s="114">
        <f t="shared" si="14"/>
        <v>9.7447795823665889E-2</v>
      </c>
      <c r="D49" s="28">
        <v>32</v>
      </c>
      <c r="E49" s="113">
        <f t="shared" si="15"/>
        <v>8.5790884718498661E-2</v>
      </c>
      <c r="F49" s="120">
        <f t="shared" si="16"/>
        <v>-10</v>
      </c>
      <c r="G49" s="21">
        <f t="shared" si="17"/>
        <v>-0.23809523809523808</v>
      </c>
      <c r="H49" s="28">
        <v>30</v>
      </c>
      <c r="I49" s="114">
        <f t="shared" si="20"/>
        <v>9.1463414634146339E-2</v>
      </c>
      <c r="J49" s="28">
        <v>38</v>
      </c>
      <c r="K49" s="113">
        <f t="shared" si="18"/>
        <v>0.11801242236024845</v>
      </c>
      <c r="L49" s="121">
        <f t="shared" si="21"/>
        <v>8</v>
      </c>
      <c r="M49" s="21">
        <f t="shared" si="22"/>
        <v>0.26666666666666666</v>
      </c>
      <c r="N49" s="28">
        <v>22</v>
      </c>
      <c r="O49" s="114">
        <f t="shared" si="23"/>
        <v>4.0665434380776341E-2</v>
      </c>
      <c r="P49" s="28">
        <v>62</v>
      </c>
      <c r="Q49" s="113">
        <f t="shared" si="19"/>
        <v>0.11313868613138686</v>
      </c>
      <c r="R49" s="121">
        <f t="shared" si="24"/>
        <v>40</v>
      </c>
      <c r="S49" s="130">
        <f t="shared" si="25"/>
        <v>1.8181818181818181</v>
      </c>
    </row>
    <row r="50" spans="1:218" ht="30.75" thickBot="1" x14ac:dyDescent="0.3">
      <c r="A50" s="133" t="s">
        <v>56</v>
      </c>
      <c r="B50" s="28">
        <v>205</v>
      </c>
      <c r="C50" s="114">
        <f t="shared" si="14"/>
        <v>0.47563805104408352</v>
      </c>
      <c r="D50" s="28">
        <v>22</v>
      </c>
      <c r="E50" s="113">
        <f t="shared" si="15"/>
        <v>5.8981233243967826E-2</v>
      </c>
      <c r="F50" s="120">
        <f t="shared" si="16"/>
        <v>-183</v>
      </c>
      <c r="G50" s="21">
        <f t="shared" si="17"/>
        <v>-0.89268292682926831</v>
      </c>
      <c r="H50" s="28">
        <v>16</v>
      </c>
      <c r="I50" s="114">
        <f t="shared" si="20"/>
        <v>4.878048780487805E-2</v>
      </c>
      <c r="J50" s="28">
        <v>78</v>
      </c>
      <c r="K50" s="113">
        <f t="shared" si="18"/>
        <v>0.24223602484472051</v>
      </c>
      <c r="L50" s="121">
        <f t="shared" si="21"/>
        <v>62</v>
      </c>
      <c r="M50" s="21">
        <f t="shared" si="22"/>
        <v>3.875</v>
      </c>
      <c r="N50" s="28">
        <v>26</v>
      </c>
      <c r="O50" s="114">
        <f t="shared" si="23"/>
        <v>4.8059149722735672E-2</v>
      </c>
      <c r="P50" s="28">
        <v>215</v>
      </c>
      <c r="Q50" s="113">
        <f t="shared" si="19"/>
        <v>0.39233576642335766</v>
      </c>
      <c r="R50" s="121">
        <f t="shared" si="24"/>
        <v>189</v>
      </c>
      <c r="S50" s="130">
        <f t="shared" si="25"/>
        <v>7.2692307692307692</v>
      </c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</row>
    <row r="51" spans="1:218" s="29" customFormat="1" ht="15.75" thickBot="1" x14ac:dyDescent="0.3">
      <c r="A51" s="152" t="s">
        <v>16</v>
      </c>
      <c r="B51" s="199">
        <f>SUM(B45:B50)</f>
        <v>431</v>
      </c>
      <c r="C51" s="200">
        <f t="shared" si="14"/>
        <v>1</v>
      </c>
      <c r="D51" s="199">
        <f>SUM(D45:D50)</f>
        <v>373</v>
      </c>
      <c r="E51" s="200">
        <f t="shared" si="15"/>
        <v>1</v>
      </c>
      <c r="F51" s="199">
        <f t="shared" si="16"/>
        <v>-58</v>
      </c>
      <c r="G51" s="200">
        <f t="shared" si="17"/>
        <v>-0.13457076566125289</v>
      </c>
      <c r="H51" s="199">
        <f>SUM(H45:H50)</f>
        <v>328</v>
      </c>
      <c r="I51" s="200">
        <f t="shared" si="20"/>
        <v>1</v>
      </c>
      <c r="J51" s="199">
        <f>SUM(J45:J50)</f>
        <v>322</v>
      </c>
      <c r="K51" s="201">
        <f t="shared" si="18"/>
        <v>1</v>
      </c>
      <c r="L51" s="199">
        <f t="shared" si="21"/>
        <v>-6</v>
      </c>
      <c r="M51" s="200">
        <f t="shared" si="22"/>
        <v>-1.8292682926829267E-2</v>
      </c>
      <c r="N51" s="199">
        <f>SUM(N45:N50)</f>
        <v>541</v>
      </c>
      <c r="O51" s="200">
        <f t="shared" si="23"/>
        <v>1</v>
      </c>
      <c r="P51" s="199">
        <v>548</v>
      </c>
      <c r="Q51" s="200">
        <f t="shared" si="19"/>
        <v>1</v>
      </c>
      <c r="R51" s="199">
        <f t="shared" si="24"/>
        <v>7</v>
      </c>
      <c r="S51" s="200">
        <f t="shared" si="25"/>
        <v>1.2939001848428836E-2</v>
      </c>
      <c r="T51" s="37"/>
      <c r="U51" s="37"/>
      <c r="V51" s="37"/>
      <c r="W51" s="37"/>
      <c r="X51" s="37"/>
      <c r="Y51" s="37"/>
      <c r="Z51" s="37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</row>
    <row r="52" spans="1:218" ht="7.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</row>
    <row r="53" spans="1:218" ht="9.75" customHeight="1" thickBo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</row>
    <row r="54" spans="1:218" ht="15.75" thickBot="1" x14ac:dyDescent="0.3">
      <c r="A54" s="76"/>
      <c r="B54" s="330" t="s">
        <v>46</v>
      </c>
      <c r="C54" s="344"/>
      <c r="D54" s="344"/>
      <c r="E54" s="344"/>
      <c r="F54" s="344"/>
      <c r="G54" s="331"/>
      <c r="H54" s="332" t="s">
        <v>47</v>
      </c>
      <c r="I54" s="334"/>
      <c r="J54" s="334"/>
      <c r="K54" s="334"/>
      <c r="L54" s="334"/>
      <c r="M54" s="334"/>
      <c r="N54" s="332" t="s">
        <v>16</v>
      </c>
      <c r="O54" s="334"/>
      <c r="P54" s="334"/>
      <c r="Q54" s="334"/>
      <c r="R54" s="334"/>
      <c r="S54" s="333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</row>
    <row r="55" spans="1:218" ht="15.75" thickBot="1" x14ac:dyDescent="0.3">
      <c r="A55" s="25"/>
      <c r="B55" s="342" t="s">
        <v>115</v>
      </c>
      <c r="C55" s="343"/>
      <c r="D55" s="342" t="s">
        <v>120</v>
      </c>
      <c r="E55" s="343"/>
      <c r="F55" s="330" t="s">
        <v>57</v>
      </c>
      <c r="G55" s="338"/>
      <c r="H55" s="335" t="s">
        <v>115</v>
      </c>
      <c r="I55" s="336"/>
      <c r="J55" s="342" t="s">
        <v>120</v>
      </c>
      <c r="K55" s="343"/>
      <c r="L55" s="330" t="s">
        <v>57</v>
      </c>
      <c r="M55" s="338"/>
      <c r="N55" s="335" t="s">
        <v>115</v>
      </c>
      <c r="O55" s="336"/>
      <c r="P55" s="335" t="s">
        <v>120</v>
      </c>
      <c r="Q55" s="336"/>
      <c r="R55" s="330" t="s">
        <v>57</v>
      </c>
      <c r="S55" s="338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</row>
    <row r="56" spans="1:218" ht="15.75" thickBot="1" x14ac:dyDescent="0.3">
      <c r="A56" s="77"/>
      <c r="B56" s="150" t="s">
        <v>50</v>
      </c>
      <c r="C56" s="118" t="s">
        <v>49</v>
      </c>
      <c r="D56" s="119" t="s">
        <v>50</v>
      </c>
      <c r="E56" s="146" t="s">
        <v>49</v>
      </c>
      <c r="F56" s="74" t="s">
        <v>50</v>
      </c>
      <c r="G56" s="147" t="s">
        <v>49</v>
      </c>
      <c r="H56" s="74" t="s">
        <v>50</v>
      </c>
      <c r="I56" s="147" t="s">
        <v>49</v>
      </c>
      <c r="J56" s="74" t="s">
        <v>50</v>
      </c>
      <c r="K56" s="147" t="s">
        <v>49</v>
      </c>
      <c r="L56" s="74" t="s">
        <v>50</v>
      </c>
      <c r="M56" s="147" t="s">
        <v>49</v>
      </c>
      <c r="N56" s="74" t="s">
        <v>50</v>
      </c>
      <c r="O56" s="147" t="s">
        <v>49</v>
      </c>
      <c r="P56" s="74" t="s">
        <v>50</v>
      </c>
      <c r="Q56" s="147" t="s">
        <v>49</v>
      </c>
      <c r="R56" s="72" t="s">
        <v>50</v>
      </c>
      <c r="S56" s="73" t="s">
        <v>49</v>
      </c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</row>
    <row r="57" spans="1:218" x14ac:dyDescent="0.25">
      <c r="A57" s="115" t="s">
        <v>51</v>
      </c>
      <c r="B57" s="28">
        <v>2</v>
      </c>
      <c r="C57" s="114">
        <f>B57/$B$63</f>
        <v>1.0256410256410256E-2</v>
      </c>
      <c r="D57" s="28">
        <v>2</v>
      </c>
      <c r="E57" s="113">
        <f>D57/$D$63</f>
        <v>1.0309278350515464E-2</v>
      </c>
      <c r="F57" s="120">
        <f>D57-B57</f>
        <v>0</v>
      </c>
      <c r="G57" s="21">
        <f>F57/B57</f>
        <v>0</v>
      </c>
      <c r="H57" s="28">
        <v>0</v>
      </c>
      <c r="I57" s="114">
        <f>H57/$H$63</f>
        <v>0</v>
      </c>
      <c r="J57" s="28">
        <v>0</v>
      </c>
      <c r="K57" s="113">
        <f>J57/$J$63</f>
        <v>0</v>
      </c>
      <c r="L57" s="121">
        <f>J57-H57</f>
        <v>0</v>
      </c>
      <c r="M57" s="21" t="e">
        <f t="shared" ref="M57:M63" si="26">L57/H57</f>
        <v>#DIV/0!</v>
      </c>
      <c r="N57" s="28">
        <f t="shared" ref="N57:N63" si="27">SUM(B34,H34,N34,B45,H45,N45,B57,H57)</f>
        <v>12</v>
      </c>
      <c r="O57" s="114">
        <f>N57/$N$63</f>
        <v>3.1720856463124504E-3</v>
      </c>
      <c r="P57" s="28">
        <f>SUM(D34,J34,P34,D45,J45,P45,D57,J57)</f>
        <v>11</v>
      </c>
      <c r="Q57" s="113">
        <f>P57/$P$63</f>
        <v>3.1012122920778123E-3</v>
      </c>
      <c r="R57" s="122">
        <f>P57-N57</f>
        <v>-1</v>
      </c>
      <c r="S57" s="71">
        <f>R57/N57</f>
        <v>-8.3333333333333329E-2</v>
      </c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</row>
    <row r="58" spans="1:218" ht="30" x14ac:dyDescent="0.25">
      <c r="A58" s="116" t="s">
        <v>52</v>
      </c>
      <c r="B58" s="28">
        <v>93</v>
      </c>
      <c r="C58" s="114">
        <f t="shared" ref="C58:C63" si="28">B58/$B$63</f>
        <v>0.47692307692307695</v>
      </c>
      <c r="D58" s="28">
        <v>8</v>
      </c>
      <c r="E58" s="113">
        <f t="shared" ref="E58:E63" si="29">D58/$D$63</f>
        <v>4.1237113402061855E-2</v>
      </c>
      <c r="F58" s="120">
        <f t="shared" ref="F58:F63" si="30">D58-B58</f>
        <v>-85</v>
      </c>
      <c r="G58" s="21">
        <f t="shared" ref="G58:G63" si="31">F58/B58</f>
        <v>-0.91397849462365588</v>
      </c>
      <c r="H58" s="28">
        <v>9</v>
      </c>
      <c r="I58" s="114">
        <f t="shared" ref="I58:I63" si="32">H58/$H$63</f>
        <v>0.5625</v>
      </c>
      <c r="J58" s="28">
        <v>0</v>
      </c>
      <c r="K58" s="113">
        <f t="shared" ref="K58:K63" si="33">J58/$J$63</f>
        <v>0</v>
      </c>
      <c r="L58" s="121">
        <f t="shared" ref="L58:L63" si="34">J58-H58</f>
        <v>-9</v>
      </c>
      <c r="M58" s="21">
        <f t="shared" si="26"/>
        <v>-1</v>
      </c>
      <c r="N58" s="28">
        <f t="shared" si="27"/>
        <v>450</v>
      </c>
      <c r="O58" s="114">
        <f t="shared" ref="O58:O63" si="35">N58/$N$63</f>
        <v>0.11895321173671689</v>
      </c>
      <c r="P58" s="28">
        <f>SUM(D35,J35,P35,D46,J46,P46,D58,J58)</f>
        <v>299</v>
      </c>
      <c r="Q58" s="113">
        <f t="shared" ref="Q58:Q63" si="36">P58/$P$63</f>
        <v>8.4296588666478711E-2</v>
      </c>
      <c r="R58" s="70">
        <f t="shared" ref="R58:R63" si="37">P58-N58</f>
        <v>-151</v>
      </c>
      <c r="S58" s="44">
        <f t="shared" ref="S58:S63" si="38">R58/N58</f>
        <v>-0.33555555555555555</v>
      </c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</row>
    <row r="59" spans="1:218" ht="30" x14ac:dyDescent="0.25">
      <c r="A59" s="116" t="s">
        <v>53</v>
      </c>
      <c r="B59" s="28">
        <v>67</v>
      </c>
      <c r="C59" s="114">
        <f t="shared" si="28"/>
        <v>0.34358974358974359</v>
      </c>
      <c r="D59" s="28">
        <v>9</v>
      </c>
      <c r="E59" s="113">
        <f t="shared" si="29"/>
        <v>4.6391752577319589E-2</v>
      </c>
      <c r="F59" s="120">
        <f t="shared" si="30"/>
        <v>-58</v>
      </c>
      <c r="G59" s="21">
        <f t="shared" si="31"/>
        <v>-0.86567164179104472</v>
      </c>
      <c r="H59" s="28">
        <v>6</v>
      </c>
      <c r="I59" s="114">
        <f t="shared" si="32"/>
        <v>0.375</v>
      </c>
      <c r="J59" s="28">
        <v>0</v>
      </c>
      <c r="K59" s="113">
        <f t="shared" si="33"/>
        <v>0</v>
      </c>
      <c r="L59" s="121">
        <f t="shared" si="34"/>
        <v>-6</v>
      </c>
      <c r="M59" s="21">
        <f t="shared" si="26"/>
        <v>-1</v>
      </c>
      <c r="N59" s="28">
        <f t="shared" si="27"/>
        <v>1113</v>
      </c>
      <c r="O59" s="114">
        <f t="shared" si="35"/>
        <v>0.29421094369547979</v>
      </c>
      <c r="P59" s="28">
        <f t="shared" ref="P59:P63" si="39">SUM(D36,J36,P36,D47,J47,P47,D59,J59)</f>
        <v>1362</v>
      </c>
      <c r="Q59" s="113">
        <f t="shared" si="36"/>
        <v>0.38398646743727094</v>
      </c>
      <c r="R59" s="69">
        <f t="shared" si="37"/>
        <v>249</v>
      </c>
      <c r="S59" s="44">
        <f t="shared" si="38"/>
        <v>0.22371967654986524</v>
      </c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</row>
    <row r="60" spans="1:218" ht="45" x14ac:dyDescent="0.25">
      <c r="A60" s="116" t="s">
        <v>54</v>
      </c>
      <c r="B60" s="28">
        <v>11</v>
      </c>
      <c r="C60" s="114">
        <f t="shared" si="28"/>
        <v>5.6410256410256411E-2</v>
      </c>
      <c r="D60" s="28">
        <v>64</v>
      </c>
      <c r="E60" s="113">
        <f t="shared" si="29"/>
        <v>0.32989690721649484</v>
      </c>
      <c r="F60" s="120">
        <f t="shared" si="30"/>
        <v>53</v>
      </c>
      <c r="G60" s="21">
        <f t="shared" si="31"/>
        <v>4.8181818181818183</v>
      </c>
      <c r="H60" s="28">
        <v>1</v>
      </c>
      <c r="I60" s="114">
        <f t="shared" si="32"/>
        <v>6.25E-2</v>
      </c>
      <c r="J60" s="28">
        <v>7</v>
      </c>
      <c r="K60" s="113">
        <f t="shared" si="33"/>
        <v>0.41176470588235292</v>
      </c>
      <c r="L60" s="121">
        <f t="shared" si="34"/>
        <v>6</v>
      </c>
      <c r="M60" s="21">
        <f t="shared" si="26"/>
        <v>6</v>
      </c>
      <c r="N60" s="28">
        <f t="shared" si="27"/>
        <v>346</v>
      </c>
      <c r="O60" s="114">
        <f t="shared" si="35"/>
        <v>9.1461802802008982E-2</v>
      </c>
      <c r="P60" s="28">
        <f t="shared" si="39"/>
        <v>1070</v>
      </c>
      <c r="Q60" s="113">
        <f t="shared" si="36"/>
        <v>0.30166337750211447</v>
      </c>
      <c r="R60" s="123">
        <f t="shared" si="37"/>
        <v>724</v>
      </c>
      <c r="S60" s="44">
        <f t="shared" si="38"/>
        <v>2.0924855491329479</v>
      </c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</row>
    <row r="61" spans="1:218" ht="30" x14ac:dyDescent="0.25">
      <c r="A61" s="116" t="s">
        <v>55</v>
      </c>
      <c r="B61" s="28">
        <v>11</v>
      </c>
      <c r="C61" s="114">
        <f t="shared" si="28"/>
        <v>5.6410256410256411E-2</v>
      </c>
      <c r="D61" s="28">
        <v>13</v>
      </c>
      <c r="E61" s="113">
        <f t="shared" si="29"/>
        <v>6.7010309278350513E-2</v>
      </c>
      <c r="F61" s="120">
        <f t="shared" si="30"/>
        <v>2</v>
      </c>
      <c r="G61" s="21">
        <f t="shared" si="31"/>
        <v>0.18181818181818182</v>
      </c>
      <c r="H61" s="28">
        <v>0</v>
      </c>
      <c r="I61" s="114">
        <f t="shared" si="32"/>
        <v>0</v>
      </c>
      <c r="J61" s="28">
        <v>1</v>
      </c>
      <c r="K61" s="113">
        <f t="shared" si="33"/>
        <v>5.8823529411764705E-2</v>
      </c>
      <c r="L61" s="121">
        <f t="shared" si="34"/>
        <v>1</v>
      </c>
      <c r="M61" s="21" t="e">
        <f t="shared" si="26"/>
        <v>#DIV/0!</v>
      </c>
      <c r="N61" s="28">
        <f t="shared" si="27"/>
        <v>325</v>
      </c>
      <c r="O61" s="114">
        <f t="shared" si="35"/>
        <v>8.5910652920962199E-2</v>
      </c>
      <c r="P61" s="28">
        <f t="shared" si="39"/>
        <v>350</v>
      </c>
      <c r="Q61" s="113">
        <f t="shared" si="36"/>
        <v>9.8674936566112204E-2</v>
      </c>
      <c r="R61" s="69">
        <f t="shared" si="37"/>
        <v>25</v>
      </c>
      <c r="S61" s="44">
        <f t="shared" si="38"/>
        <v>7.6923076923076927E-2</v>
      </c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</row>
    <row r="62" spans="1:218" ht="30.75" thickBot="1" x14ac:dyDescent="0.3">
      <c r="A62" s="133" t="s">
        <v>56</v>
      </c>
      <c r="B62" s="28">
        <v>11</v>
      </c>
      <c r="C62" s="114">
        <f t="shared" si="28"/>
        <v>5.6410256410256411E-2</v>
      </c>
      <c r="D62" s="28">
        <v>98</v>
      </c>
      <c r="E62" s="113">
        <f t="shared" si="29"/>
        <v>0.50515463917525771</v>
      </c>
      <c r="F62" s="120">
        <f t="shared" si="30"/>
        <v>87</v>
      </c>
      <c r="G62" s="21">
        <f t="shared" si="31"/>
        <v>7.9090909090909092</v>
      </c>
      <c r="H62" s="28">
        <v>0</v>
      </c>
      <c r="I62" s="114">
        <f t="shared" si="32"/>
        <v>0</v>
      </c>
      <c r="J62" s="28">
        <v>9</v>
      </c>
      <c r="K62" s="113">
        <f t="shared" si="33"/>
        <v>0.52941176470588236</v>
      </c>
      <c r="L62" s="121">
        <f t="shared" si="34"/>
        <v>9</v>
      </c>
      <c r="M62" s="21" t="e">
        <f t="shared" si="26"/>
        <v>#DIV/0!</v>
      </c>
      <c r="N62" s="28">
        <f t="shared" si="27"/>
        <v>1537</v>
      </c>
      <c r="O62" s="114">
        <f t="shared" si="35"/>
        <v>0.40629130319851969</v>
      </c>
      <c r="P62" s="28">
        <f t="shared" si="39"/>
        <v>455</v>
      </c>
      <c r="Q62" s="113">
        <f t="shared" si="36"/>
        <v>0.12827741753594588</v>
      </c>
      <c r="R62" s="123">
        <f t="shared" si="37"/>
        <v>-1082</v>
      </c>
      <c r="S62" s="45">
        <f t="shared" si="38"/>
        <v>-0.70396877033181526</v>
      </c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</row>
    <row r="63" spans="1:218" s="29" customFormat="1" ht="15.75" thickBot="1" x14ac:dyDescent="0.3">
      <c r="A63" s="152" t="s">
        <v>16</v>
      </c>
      <c r="B63" s="199">
        <f>SUM(B57:B62)</f>
        <v>195</v>
      </c>
      <c r="C63" s="200">
        <f t="shared" si="28"/>
        <v>1</v>
      </c>
      <c r="D63" s="199">
        <f>SUM(D57:D62)</f>
        <v>194</v>
      </c>
      <c r="E63" s="200">
        <f t="shared" si="29"/>
        <v>1</v>
      </c>
      <c r="F63" s="199">
        <f t="shared" si="30"/>
        <v>-1</v>
      </c>
      <c r="G63" s="200">
        <f t="shared" si="31"/>
        <v>-5.1282051282051282E-3</v>
      </c>
      <c r="H63" s="199">
        <f>SUM(H57:H62)</f>
        <v>16</v>
      </c>
      <c r="I63" s="200">
        <f t="shared" si="32"/>
        <v>1</v>
      </c>
      <c r="J63" s="199">
        <f>SUM(J57:J62)</f>
        <v>17</v>
      </c>
      <c r="K63" s="201">
        <f t="shared" si="33"/>
        <v>1</v>
      </c>
      <c r="L63" s="199">
        <f t="shared" si="34"/>
        <v>1</v>
      </c>
      <c r="M63" s="200">
        <f t="shared" si="26"/>
        <v>6.25E-2</v>
      </c>
      <c r="N63" s="199">
        <f t="shared" si="27"/>
        <v>3783</v>
      </c>
      <c r="O63" s="200">
        <f t="shared" si="35"/>
        <v>1</v>
      </c>
      <c r="P63" s="199">
        <f t="shared" si="39"/>
        <v>3547</v>
      </c>
      <c r="Q63" s="198">
        <f t="shared" si="36"/>
        <v>1</v>
      </c>
      <c r="R63" s="178">
        <f t="shared" si="37"/>
        <v>-236</v>
      </c>
      <c r="S63" s="106">
        <f t="shared" si="38"/>
        <v>-6.2384351044144859E-2</v>
      </c>
      <c r="T63" s="37"/>
      <c r="U63" s="37"/>
      <c r="V63" s="37"/>
      <c r="W63" s="37"/>
      <c r="X63" s="37"/>
      <c r="Y63" s="37"/>
      <c r="Z63" s="37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</row>
    <row r="64" spans="1:218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</row>
    <row r="65" spans="1:218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</row>
    <row r="66" spans="1:218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</row>
    <row r="67" spans="1:218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</row>
    <row r="68" spans="1:218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</row>
    <row r="69" spans="1:218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</row>
    <row r="70" spans="1:218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</row>
    <row r="71" spans="1:218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</row>
    <row r="72" spans="1:218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</row>
    <row r="73" spans="1:218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</row>
    <row r="74" spans="1:218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</row>
    <row r="75" spans="1:218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</row>
    <row r="76" spans="1:218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</row>
    <row r="77" spans="1:218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</row>
    <row r="78" spans="1:218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218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218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</sheetData>
  <mergeCells count="50">
    <mergeCell ref="B55:C55"/>
    <mergeCell ref="D55:E55"/>
    <mergeCell ref="F55:G55"/>
    <mergeCell ref="H55:I55"/>
    <mergeCell ref="J55:K55"/>
    <mergeCell ref="L55:M55"/>
    <mergeCell ref="N55:O55"/>
    <mergeCell ref="N31:S31"/>
    <mergeCell ref="H31:M31"/>
    <mergeCell ref="H43:I43"/>
    <mergeCell ref="P43:Q43"/>
    <mergeCell ref="R43:S43"/>
    <mergeCell ref="B42:G42"/>
    <mergeCell ref="H42:M42"/>
    <mergeCell ref="N42:S42"/>
    <mergeCell ref="N32:O32"/>
    <mergeCell ref="P32:Q32"/>
    <mergeCell ref="H32:I32"/>
    <mergeCell ref="L32:M32"/>
    <mergeCell ref="J32:K32"/>
    <mergeCell ref="B31:G31"/>
    <mergeCell ref="P55:Q55"/>
    <mergeCell ref="R55:S55"/>
    <mergeCell ref="R32:S32"/>
    <mergeCell ref="B32:C32"/>
    <mergeCell ref="D32:E32"/>
    <mergeCell ref="F32:G32"/>
    <mergeCell ref="J43:K43"/>
    <mergeCell ref="L43:M43"/>
    <mergeCell ref="N43:O43"/>
    <mergeCell ref="B54:G54"/>
    <mergeCell ref="H54:M54"/>
    <mergeCell ref="N54:S54"/>
    <mergeCell ref="B43:C43"/>
    <mergeCell ref="D43:E43"/>
    <mergeCell ref="F43:G43"/>
    <mergeCell ref="B4:M4"/>
    <mergeCell ref="B5:C5"/>
    <mergeCell ref="D5:E5"/>
    <mergeCell ref="F5:G5"/>
    <mergeCell ref="H5:I5"/>
    <mergeCell ref="J5:K5"/>
    <mergeCell ref="L5:M5"/>
    <mergeCell ref="B18:M18"/>
    <mergeCell ref="J19:K19"/>
    <mergeCell ref="L19:M19"/>
    <mergeCell ref="H19:I19"/>
    <mergeCell ref="B19:C19"/>
    <mergeCell ref="D19:E19"/>
    <mergeCell ref="F19:G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5"/>
  <sheetViews>
    <sheetView zoomScale="90" zoomScaleNormal="90" workbookViewId="0">
      <selection activeCell="H23" sqref="H23"/>
    </sheetView>
  </sheetViews>
  <sheetFormatPr defaultRowHeight="15" x14ac:dyDescent="0.25"/>
  <cols>
    <col min="1" max="1" width="1.140625" customWidth="1"/>
    <col min="2" max="2" width="18.7109375" customWidth="1"/>
    <col min="3" max="3" width="6.5703125" customWidth="1"/>
    <col min="4" max="4" width="6.42578125" customWidth="1"/>
    <col min="5" max="5" width="6" customWidth="1"/>
    <col min="6" max="6" width="7.5703125" customWidth="1"/>
    <col min="7" max="7" width="6.5703125" bestFit="1" customWidth="1"/>
    <col min="8" max="8" width="7" customWidth="1"/>
    <col min="9" max="9" width="5.85546875" customWidth="1"/>
    <col min="10" max="10" width="6.5703125" customWidth="1"/>
    <col min="11" max="11" width="5.85546875" customWidth="1"/>
    <col min="12" max="12" width="8.140625" bestFit="1" customWidth="1"/>
    <col min="13" max="13" width="6.5703125" bestFit="1" customWidth="1"/>
    <col min="14" max="14" width="7.28515625" customWidth="1"/>
    <col min="15" max="15" width="5.85546875" customWidth="1"/>
    <col min="16" max="16" width="6.28515625" customWidth="1"/>
    <col min="17" max="17" width="5.85546875" customWidth="1"/>
    <col min="18" max="18" width="6.85546875" customWidth="1"/>
    <col min="19" max="19" width="5.85546875" customWidth="1"/>
    <col min="20" max="20" width="7.85546875" bestFit="1" customWidth="1"/>
    <col min="21" max="21" width="6.140625" customWidth="1"/>
    <col min="22" max="22" width="6.85546875" customWidth="1"/>
    <col min="23" max="23" width="6.28515625" customWidth="1"/>
    <col min="24" max="24" width="7" customWidth="1"/>
    <col min="25" max="25" width="6.5703125" bestFit="1" customWidth="1"/>
    <col min="26" max="26" width="7.42578125" customWidth="1"/>
    <col min="27" max="27" width="6" customWidth="1"/>
    <col min="28" max="28" width="7" customWidth="1"/>
    <col min="29" max="29" width="6.5703125" customWidth="1"/>
    <col min="30" max="30" width="7" customWidth="1"/>
    <col min="31" max="31" width="6" customWidth="1"/>
    <col min="32" max="32" width="7" customWidth="1"/>
    <col min="33" max="33" width="6.85546875" customWidth="1"/>
    <col min="34" max="36" width="7" customWidth="1"/>
    <col min="37" max="37" width="6.42578125" customWidth="1"/>
    <col min="38" max="38" width="6.7109375" customWidth="1"/>
  </cols>
  <sheetData>
    <row r="1" spans="1:38" s="258" customFormat="1" x14ac:dyDescent="0.25">
      <c r="B1" s="311" t="s">
        <v>64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</row>
    <row r="2" spans="1:38" s="258" customFormat="1" ht="15.75" thickBot="1" x14ac:dyDescent="0.3">
      <c r="A2" s="312"/>
      <c r="B2" s="311" t="s">
        <v>99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</row>
    <row r="3" spans="1:38" s="258" customFormat="1" ht="15.75" thickBot="1" x14ac:dyDescent="0.3">
      <c r="A3" s="309"/>
      <c r="B3" s="308"/>
      <c r="C3" s="355" t="s">
        <v>0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7"/>
    </row>
    <row r="4" spans="1:38" s="258" customFormat="1" ht="15.75" thickBot="1" x14ac:dyDescent="0.3">
      <c r="A4" s="307"/>
      <c r="B4" s="304" t="s">
        <v>24</v>
      </c>
      <c r="C4" s="358" t="s">
        <v>2</v>
      </c>
      <c r="D4" s="359"/>
      <c r="E4" s="359"/>
      <c r="F4" s="359"/>
      <c r="G4" s="359"/>
      <c r="H4" s="360"/>
      <c r="I4" s="358" t="s">
        <v>3</v>
      </c>
      <c r="J4" s="359"/>
      <c r="K4" s="359"/>
      <c r="L4" s="359"/>
      <c r="M4" s="359"/>
      <c r="N4" s="360"/>
      <c r="O4" s="358" t="s">
        <v>4</v>
      </c>
      <c r="P4" s="359"/>
      <c r="Q4" s="359"/>
      <c r="R4" s="359"/>
      <c r="S4" s="359"/>
      <c r="T4" s="360"/>
      <c r="U4" s="358" t="s">
        <v>5</v>
      </c>
      <c r="V4" s="359"/>
      <c r="W4" s="359"/>
      <c r="X4" s="359"/>
      <c r="Y4" s="359"/>
      <c r="Z4" s="360"/>
      <c r="AA4" s="358" t="s">
        <v>6</v>
      </c>
      <c r="AB4" s="359"/>
      <c r="AC4" s="359"/>
      <c r="AD4" s="359"/>
      <c r="AE4" s="359"/>
      <c r="AF4" s="306"/>
      <c r="AG4" s="346" t="s">
        <v>1</v>
      </c>
      <c r="AH4" s="347"/>
      <c r="AI4" s="348"/>
      <c r="AJ4" s="349"/>
      <c r="AK4" s="349"/>
      <c r="AL4" s="350"/>
    </row>
    <row r="5" spans="1:38" s="258" customFormat="1" ht="15.75" thickBot="1" x14ac:dyDescent="0.3">
      <c r="A5" s="305"/>
      <c r="B5" s="304"/>
      <c r="C5" s="349" t="s">
        <v>116</v>
      </c>
      <c r="D5" s="347"/>
      <c r="E5" s="349" t="s">
        <v>137</v>
      </c>
      <c r="F5" s="347"/>
      <c r="G5" s="351" t="s">
        <v>77</v>
      </c>
      <c r="H5" s="352"/>
      <c r="I5" s="349" t="s">
        <v>116</v>
      </c>
      <c r="J5" s="347"/>
      <c r="K5" s="349" t="s">
        <v>137</v>
      </c>
      <c r="L5" s="347"/>
      <c r="M5" s="353" t="s">
        <v>77</v>
      </c>
      <c r="N5" s="361"/>
      <c r="O5" s="349" t="s">
        <v>116</v>
      </c>
      <c r="P5" s="347"/>
      <c r="Q5" s="349" t="s">
        <v>137</v>
      </c>
      <c r="R5" s="347"/>
      <c r="S5" s="353" t="s">
        <v>77</v>
      </c>
      <c r="T5" s="362"/>
      <c r="U5" s="349" t="s">
        <v>116</v>
      </c>
      <c r="V5" s="347"/>
      <c r="W5" s="349" t="s">
        <v>137</v>
      </c>
      <c r="X5" s="347"/>
      <c r="Y5" s="349" t="s">
        <v>77</v>
      </c>
      <c r="Z5" s="360"/>
      <c r="AA5" s="349" t="s">
        <v>116</v>
      </c>
      <c r="AB5" s="347"/>
      <c r="AC5" s="349" t="s">
        <v>137</v>
      </c>
      <c r="AD5" s="347"/>
      <c r="AE5" s="353" t="s">
        <v>77</v>
      </c>
      <c r="AF5" s="354"/>
      <c r="AG5" s="349" t="s">
        <v>116</v>
      </c>
      <c r="AH5" s="347"/>
      <c r="AI5" s="349" t="s">
        <v>137</v>
      </c>
      <c r="AJ5" s="347"/>
      <c r="AK5" s="351" t="s">
        <v>77</v>
      </c>
      <c r="AL5" s="352"/>
    </row>
    <row r="6" spans="1:38" s="258" customFormat="1" ht="15.75" thickBot="1" x14ac:dyDescent="0.3">
      <c r="A6" s="303"/>
      <c r="B6" s="302"/>
      <c r="C6" s="297" t="s">
        <v>48</v>
      </c>
      <c r="D6" s="298" t="s">
        <v>49</v>
      </c>
      <c r="E6" s="298" t="s">
        <v>48</v>
      </c>
      <c r="F6" s="298" t="s">
        <v>49</v>
      </c>
      <c r="G6" s="298" t="s">
        <v>48</v>
      </c>
      <c r="H6" s="301" t="s">
        <v>49</v>
      </c>
      <c r="I6" s="297" t="s">
        <v>48</v>
      </c>
      <c r="J6" s="296" t="s">
        <v>49</v>
      </c>
      <c r="K6" s="298" t="s">
        <v>48</v>
      </c>
      <c r="L6" s="296" t="s">
        <v>49</v>
      </c>
      <c r="M6" s="298" t="s">
        <v>48</v>
      </c>
      <c r="N6" s="293" t="s">
        <v>49</v>
      </c>
      <c r="O6" s="297" t="s">
        <v>48</v>
      </c>
      <c r="P6" s="296" t="s">
        <v>49</v>
      </c>
      <c r="Q6" s="298" t="s">
        <v>48</v>
      </c>
      <c r="R6" s="296" t="s">
        <v>49</v>
      </c>
      <c r="S6" s="298" t="s">
        <v>48</v>
      </c>
      <c r="T6" s="293" t="s">
        <v>49</v>
      </c>
      <c r="U6" s="297" t="s">
        <v>48</v>
      </c>
      <c r="V6" s="296" t="s">
        <v>49</v>
      </c>
      <c r="W6" s="298" t="s">
        <v>48</v>
      </c>
      <c r="X6" s="296" t="s">
        <v>49</v>
      </c>
      <c r="Y6" s="298" t="s">
        <v>48</v>
      </c>
      <c r="Z6" s="300" t="s">
        <v>49</v>
      </c>
      <c r="AA6" s="299" t="s">
        <v>48</v>
      </c>
      <c r="AB6" s="295" t="s">
        <v>49</v>
      </c>
      <c r="AC6" s="295" t="s">
        <v>48</v>
      </c>
      <c r="AD6" s="295" t="s">
        <v>49</v>
      </c>
      <c r="AE6" s="298" t="s">
        <v>48</v>
      </c>
      <c r="AF6" s="293" t="s">
        <v>49</v>
      </c>
      <c r="AG6" s="297" t="s">
        <v>48</v>
      </c>
      <c r="AH6" s="296" t="s">
        <v>49</v>
      </c>
      <c r="AI6" s="295" t="s">
        <v>48</v>
      </c>
      <c r="AJ6" s="295" t="s">
        <v>49</v>
      </c>
      <c r="AK6" s="294" t="s">
        <v>48</v>
      </c>
      <c r="AL6" s="293" t="s">
        <v>49</v>
      </c>
    </row>
    <row r="7" spans="1:38" s="258" customFormat="1" ht="30" x14ac:dyDescent="0.25">
      <c r="A7" s="288"/>
      <c r="B7" s="292" t="s">
        <v>17</v>
      </c>
      <c r="C7" s="28">
        <v>1296</v>
      </c>
      <c r="D7" s="281">
        <f t="shared" ref="D7:D14" si="0">C7/$C$14</f>
        <v>0.88163265306122451</v>
      </c>
      <c r="E7" s="238">
        <v>1182</v>
      </c>
      <c r="F7" s="281">
        <f t="shared" ref="F7:F14" si="1">E7/$E$14</f>
        <v>0.8571428571428571</v>
      </c>
      <c r="G7" s="282">
        <f t="shared" ref="G7:G14" si="2">E7-C7</f>
        <v>-114</v>
      </c>
      <c r="H7" s="281">
        <f t="shared" ref="H7:H14" si="3">G7/C7</f>
        <v>-8.7962962962962965E-2</v>
      </c>
      <c r="I7" s="28">
        <v>860</v>
      </c>
      <c r="J7" s="281">
        <f t="shared" ref="J7:J14" si="4">I7/$I$14</f>
        <v>0.8105560791705938</v>
      </c>
      <c r="K7" s="238">
        <v>813</v>
      </c>
      <c r="L7" s="281">
        <f t="shared" ref="L7:L14" si="5">K7/$K$14</f>
        <v>0.79472140762463339</v>
      </c>
      <c r="M7" s="282">
        <f t="shared" ref="M7:M14" si="6">K7-I7</f>
        <v>-47</v>
      </c>
      <c r="N7" s="281">
        <f t="shared" ref="N7:N14" si="7">M7/I7</f>
        <v>-5.4651162790697677E-2</v>
      </c>
      <c r="O7" s="28">
        <v>86</v>
      </c>
      <c r="P7" s="281">
        <f t="shared" ref="P7:P14" si="8">O7/$O$14</f>
        <v>0.88659793814432986</v>
      </c>
      <c r="Q7" s="238">
        <v>91</v>
      </c>
      <c r="R7" s="281">
        <f t="shared" ref="R7:R14" si="9">Q7/$Q$14</f>
        <v>0.85046728971962615</v>
      </c>
      <c r="S7" s="282">
        <f t="shared" ref="S7:S14" si="10">Q7-O7</f>
        <v>5</v>
      </c>
      <c r="T7" s="281">
        <f t="shared" ref="T7:T14" si="11">S7/O7</f>
        <v>5.8139534883720929E-2</v>
      </c>
      <c r="U7" s="28">
        <v>1167</v>
      </c>
      <c r="V7" s="281">
        <f t="shared" ref="V7:V14" si="12">U7/$U$14</f>
        <v>0.77644710578842313</v>
      </c>
      <c r="W7" s="238">
        <v>1098</v>
      </c>
      <c r="X7" s="281">
        <f t="shared" ref="X7:X14" si="13">W7/$W$14</f>
        <v>0.74089068825910931</v>
      </c>
      <c r="Y7" s="282">
        <f t="shared" ref="Y7:Y14" si="14">W7-U7</f>
        <v>-69</v>
      </c>
      <c r="Z7" s="281">
        <f t="shared" ref="Z7:Z14" si="15">Y7/U7</f>
        <v>-5.9125964010282778E-2</v>
      </c>
      <c r="AA7" s="28">
        <v>374</v>
      </c>
      <c r="AB7" s="281">
        <f t="shared" ref="AB7:AB14" si="16">AA7/$AA$14</f>
        <v>0.48952879581151831</v>
      </c>
      <c r="AC7" s="238">
        <v>363</v>
      </c>
      <c r="AD7" s="281">
        <f t="shared" ref="AD7:AD14" si="17">AC7/$AC$14</f>
        <v>0.46718146718146719</v>
      </c>
      <c r="AE7" s="282">
        <f t="shared" ref="AE7:AE14" si="18">AC7-AA7</f>
        <v>-11</v>
      </c>
      <c r="AF7" s="281">
        <f t="shared" ref="AF7:AF14" si="19">AE7/AA7</f>
        <v>-2.9411764705882353E-2</v>
      </c>
      <c r="AG7" s="282">
        <f t="shared" ref="AG7:AG13" si="20">C7+I7+O7+U7+AA7</f>
        <v>3783</v>
      </c>
      <c r="AH7" s="281">
        <f t="shared" ref="AH7:AH14" si="21">AG7/$AG$14</f>
        <v>0.77282941777323799</v>
      </c>
      <c r="AI7" s="282">
        <f t="shared" ref="AI7:AI13" si="22">E7+K7+Q7+W7+AC7</f>
        <v>3547</v>
      </c>
      <c r="AJ7" s="281">
        <f t="shared" ref="AJ7:AJ14" si="23">AI7/$AI$14</f>
        <v>0.74391778523489938</v>
      </c>
      <c r="AK7" s="291">
        <f t="shared" ref="AK7:AK14" si="24">AI7-AG7</f>
        <v>-236</v>
      </c>
      <c r="AL7" s="290">
        <f t="shared" ref="AL7:AL14" si="25">AK7/AG7</f>
        <v>-6.2384351044144859E-2</v>
      </c>
    </row>
    <row r="8" spans="1:38" s="258" customFormat="1" ht="30" x14ac:dyDescent="0.25">
      <c r="A8" s="284"/>
      <c r="B8" s="289" t="s">
        <v>18</v>
      </c>
      <c r="C8" s="28">
        <v>67</v>
      </c>
      <c r="D8" s="281">
        <f t="shared" si="0"/>
        <v>4.5578231292517007E-2</v>
      </c>
      <c r="E8" s="238">
        <v>73</v>
      </c>
      <c r="F8" s="281">
        <f t="shared" si="1"/>
        <v>5.2936910804931112E-2</v>
      </c>
      <c r="G8" s="282">
        <f t="shared" si="2"/>
        <v>6</v>
      </c>
      <c r="H8" s="281">
        <f t="shared" si="3"/>
        <v>8.9552238805970144E-2</v>
      </c>
      <c r="I8" s="28">
        <v>86</v>
      </c>
      <c r="J8" s="281">
        <f t="shared" si="4"/>
        <v>8.1055607917059375E-2</v>
      </c>
      <c r="K8" s="238">
        <v>88</v>
      </c>
      <c r="L8" s="281">
        <f t="shared" si="5"/>
        <v>8.6021505376344093E-2</v>
      </c>
      <c r="M8" s="282">
        <f t="shared" si="6"/>
        <v>2</v>
      </c>
      <c r="N8" s="281">
        <f t="shared" si="7"/>
        <v>2.3255813953488372E-2</v>
      </c>
      <c r="O8" s="28">
        <v>6</v>
      </c>
      <c r="P8" s="281">
        <f t="shared" si="8"/>
        <v>6.1855670103092786E-2</v>
      </c>
      <c r="Q8" s="238">
        <v>8</v>
      </c>
      <c r="R8" s="281">
        <f t="shared" si="9"/>
        <v>7.476635514018691E-2</v>
      </c>
      <c r="S8" s="282">
        <f t="shared" si="10"/>
        <v>2</v>
      </c>
      <c r="T8" s="281">
        <f t="shared" si="11"/>
        <v>0.33333333333333331</v>
      </c>
      <c r="U8" s="28">
        <v>83</v>
      </c>
      <c r="V8" s="281">
        <f t="shared" si="12"/>
        <v>5.5222887558216902E-2</v>
      </c>
      <c r="W8" s="238">
        <v>89</v>
      </c>
      <c r="X8" s="281">
        <f t="shared" si="13"/>
        <v>6.0053981106612683E-2</v>
      </c>
      <c r="Y8" s="282">
        <f t="shared" si="14"/>
        <v>6</v>
      </c>
      <c r="Z8" s="281">
        <f t="shared" si="15"/>
        <v>7.2289156626506021E-2</v>
      </c>
      <c r="AA8" s="28">
        <v>43</v>
      </c>
      <c r="AB8" s="281">
        <f t="shared" si="16"/>
        <v>5.6282722513089002E-2</v>
      </c>
      <c r="AC8" s="238">
        <v>50</v>
      </c>
      <c r="AD8" s="281">
        <f t="shared" si="17"/>
        <v>6.4350064350064351E-2</v>
      </c>
      <c r="AE8" s="282">
        <f t="shared" si="18"/>
        <v>7</v>
      </c>
      <c r="AF8" s="281">
        <f t="shared" si="19"/>
        <v>0.16279069767441862</v>
      </c>
      <c r="AG8" s="282">
        <f t="shared" si="20"/>
        <v>285</v>
      </c>
      <c r="AH8" s="281">
        <f t="shared" si="21"/>
        <v>5.8222676200204292E-2</v>
      </c>
      <c r="AI8" s="282">
        <f t="shared" si="22"/>
        <v>308</v>
      </c>
      <c r="AJ8" s="286">
        <f t="shared" si="23"/>
        <v>6.4597315436241615E-2</v>
      </c>
      <c r="AK8" s="282">
        <f t="shared" si="24"/>
        <v>23</v>
      </c>
      <c r="AL8" s="285">
        <f t="shared" si="25"/>
        <v>8.0701754385964913E-2</v>
      </c>
    </row>
    <row r="9" spans="1:38" s="258" customFormat="1" ht="45" x14ac:dyDescent="0.25">
      <c r="A9" s="284"/>
      <c r="B9" s="289" t="s">
        <v>19</v>
      </c>
      <c r="C9" s="28">
        <v>20</v>
      </c>
      <c r="D9" s="281">
        <f t="shared" si="0"/>
        <v>1.3605442176870748E-2</v>
      </c>
      <c r="E9" s="238">
        <v>21</v>
      </c>
      <c r="F9" s="281">
        <f t="shared" si="1"/>
        <v>1.5228426395939087E-2</v>
      </c>
      <c r="G9" s="282">
        <f t="shared" si="2"/>
        <v>1</v>
      </c>
      <c r="H9" s="281">
        <f t="shared" si="3"/>
        <v>0.05</v>
      </c>
      <c r="I9" s="28">
        <v>16</v>
      </c>
      <c r="J9" s="281">
        <f t="shared" si="4"/>
        <v>1.5080113100848256E-2</v>
      </c>
      <c r="K9" s="238">
        <v>17</v>
      </c>
      <c r="L9" s="281">
        <f t="shared" si="5"/>
        <v>1.6617790811339198E-2</v>
      </c>
      <c r="M9" s="282">
        <f t="shared" si="6"/>
        <v>1</v>
      </c>
      <c r="N9" s="281">
        <f t="shared" si="7"/>
        <v>6.25E-2</v>
      </c>
      <c r="O9" s="28">
        <v>1</v>
      </c>
      <c r="P9" s="281">
        <f t="shared" si="8"/>
        <v>1.0309278350515464E-2</v>
      </c>
      <c r="Q9" s="238">
        <v>2</v>
      </c>
      <c r="R9" s="281">
        <f t="shared" si="9"/>
        <v>1.8691588785046728E-2</v>
      </c>
      <c r="S9" s="282">
        <f t="shared" si="10"/>
        <v>1</v>
      </c>
      <c r="T9" s="281">
        <f t="shared" si="11"/>
        <v>1</v>
      </c>
      <c r="U9" s="28">
        <v>8</v>
      </c>
      <c r="V9" s="281">
        <f t="shared" si="12"/>
        <v>5.3226879574184965E-3</v>
      </c>
      <c r="W9" s="238">
        <v>8</v>
      </c>
      <c r="X9" s="281">
        <f t="shared" si="13"/>
        <v>5.3981106612685558E-3</v>
      </c>
      <c r="Y9" s="282">
        <f t="shared" si="14"/>
        <v>0</v>
      </c>
      <c r="Z9" s="281">
        <f t="shared" si="15"/>
        <v>0</v>
      </c>
      <c r="AA9" s="28">
        <v>20</v>
      </c>
      <c r="AB9" s="281">
        <f t="shared" si="16"/>
        <v>2.6178010471204188E-2</v>
      </c>
      <c r="AC9" s="238">
        <v>26</v>
      </c>
      <c r="AD9" s="281">
        <f t="shared" si="17"/>
        <v>3.3462033462033462E-2</v>
      </c>
      <c r="AE9" s="282">
        <f t="shared" si="18"/>
        <v>6</v>
      </c>
      <c r="AF9" s="281">
        <f t="shared" si="19"/>
        <v>0.3</v>
      </c>
      <c r="AG9" s="282">
        <f t="shared" si="20"/>
        <v>65</v>
      </c>
      <c r="AH9" s="281">
        <f t="shared" si="21"/>
        <v>1.3278855975485188E-2</v>
      </c>
      <c r="AI9" s="282">
        <f t="shared" si="22"/>
        <v>74</v>
      </c>
      <c r="AJ9" s="286">
        <f t="shared" si="23"/>
        <v>1.552013422818792E-2</v>
      </c>
      <c r="AK9" s="282">
        <f t="shared" si="24"/>
        <v>9</v>
      </c>
      <c r="AL9" s="285">
        <f t="shared" si="25"/>
        <v>0.13846153846153847</v>
      </c>
    </row>
    <row r="10" spans="1:38" s="258" customFormat="1" ht="30" x14ac:dyDescent="0.25">
      <c r="A10" s="288"/>
      <c r="B10" s="287" t="s">
        <v>20</v>
      </c>
      <c r="C10" s="28">
        <v>3</v>
      </c>
      <c r="D10" s="281">
        <f t="shared" si="0"/>
        <v>2.0408163265306124E-3</v>
      </c>
      <c r="E10" s="238">
        <v>4</v>
      </c>
      <c r="F10" s="281">
        <f t="shared" si="1"/>
        <v>2.9006526468455403E-3</v>
      </c>
      <c r="G10" s="282">
        <f t="shared" si="2"/>
        <v>1</v>
      </c>
      <c r="H10" s="281">
        <f t="shared" si="3"/>
        <v>0.33333333333333331</v>
      </c>
      <c r="I10" s="28">
        <v>12</v>
      </c>
      <c r="J10" s="281">
        <f t="shared" si="4"/>
        <v>1.1310084825636193E-2</v>
      </c>
      <c r="K10" s="238">
        <v>11</v>
      </c>
      <c r="L10" s="281">
        <f t="shared" si="5"/>
        <v>1.0752688172043012E-2</v>
      </c>
      <c r="M10" s="282">
        <f t="shared" si="6"/>
        <v>-1</v>
      </c>
      <c r="N10" s="281">
        <f t="shared" si="7"/>
        <v>-8.3333333333333329E-2</v>
      </c>
      <c r="O10" s="28"/>
      <c r="P10" s="281">
        <f t="shared" si="8"/>
        <v>0</v>
      </c>
      <c r="Q10" s="238">
        <v>0</v>
      </c>
      <c r="R10" s="281">
        <f t="shared" si="9"/>
        <v>0</v>
      </c>
      <c r="S10" s="282">
        <f t="shared" si="10"/>
        <v>0</v>
      </c>
      <c r="T10" s="281" t="e">
        <f t="shared" si="11"/>
        <v>#DIV/0!</v>
      </c>
      <c r="U10" s="28">
        <v>26</v>
      </c>
      <c r="V10" s="281">
        <f t="shared" si="12"/>
        <v>1.7298735861610112E-2</v>
      </c>
      <c r="W10" s="238">
        <v>23</v>
      </c>
      <c r="X10" s="281">
        <f t="shared" si="13"/>
        <v>1.5519568151147099E-2</v>
      </c>
      <c r="Y10" s="282">
        <f t="shared" si="14"/>
        <v>-3</v>
      </c>
      <c r="Z10" s="281">
        <f t="shared" si="15"/>
        <v>-0.11538461538461539</v>
      </c>
      <c r="AA10" s="28">
        <v>29</v>
      </c>
      <c r="AB10" s="281">
        <f t="shared" si="16"/>
        <v>3.7958115183246072E-2</v>
      </c>
      <c r="AC10" s="238">
        <v>27</v>
      </c>
      <c r="AD10" s="281">
        <f t="shared" si="17"/>
        <v>3.4749034749034749E-2</v>
      </c>
      <c r="AE10" s="282">
        <f t="shared" si="18"/>
        <v>-2</v>
      </c>
      <c r="AF10" s="281">
        <f t="shared" si="19"/>
        <v>-6.8965517241379309E-2</v>
      </c>
      <c r="AG10" s="282">
        <f t="shared" si="20"/>
        <v>70</v>
      </c>
      <c r="AH10" s="281">
        <f t="shared" si="21"/>
        <v>1.4300306435137897E-2</v>
      </c>
      <c r="AI10" s="282">
        <f t="shared" si="22"/>
        <v>65</v>
      </c>
      <c r="AJ10" s="286">
        <f t="shared" si="23"/>
        <v>1.3632550335570469E-2</v>
      </c>
      <c r="AK10" s="282">
        <f t="shared" si="24"/>
        <v>-5</v>
      </c>
      <c r="AL10" s="285">
        <f t="shared" si="25"/>
        <v>-7.1428571428571425E-2</v>
      </c>
    </row>
    <row r="11" spans="1:38" s="258" customFormat="1" ht="16.5" customHeight="1" x14ac:dyDescent="0.25">
      <c r="A11" s="284"/>
      <c r="B11" s="287" t="s">
        <v>21</v>
      </c>
      <c r="C11" s="28">
        <v>50</v>
      </c>
      <c r="D11" s="281">
        <f t="shared" si="0"/>
        <v>3.4013605442176874E-2</v>
      </c>
      <c r="E11" s="238">
        <v>52</v>
      </c>
      <c r="F11" s="281">
        <f t="shared" si="1"/>
        <v>3.7708484408992021E-2</v>
      </c>
      <c r="G11" s="282">
        <f t="shared" si="2"/>
        <v>2</v>
      </c>
      <c r="H11" s="281">
        <f t="shared" si="3"/>
        <v>0.04</v>
      </c>
      <c r="I11" s="28">
        <v>38</v>
      </c>
      <c r="J11" s="281">
        <f t="shared" si="4"/>
        <v>3.581526861451461E-2</v>
      </c>
      <c r="K11" s="238">
        <v>40</v>
      </c>
      <c r="L11" s="281">
        <f t="shared" si="5"/>
        <v>3.9100684261974585E-2</v>
      </c>
      <c r="M11" s="282">
        <f t="shared" si="6"/>
        <v>2</v>
      </c>
      <c r="N11" s="281">
        <f t="shared" si="7"/>
        <v>5.2631578947368418E-2</v>
      </c>
      <c r="O11" s="28">
        <v>2</v>
      </c>
      <c r="P11" s="281">
        <f t="shared" si="8"/>
        <v>2.0618556701030927E-2</v>
      </c>
      <c r="Q11" s="238">
        <v>2</v>
      </c>
      <c r="R11" s="281">
        <f t="shared" si="9"/>
        <v>1.8691588785046728E-2</v>
      </c>
      <c r="S11" s="282">
        <f t="shared" si="10"/>
        <v>0</v>
      </c>
      <c r="T11" s="281">
        <f t="shared" si="11"/>
        <v>0</v>
      </c>
      <c r="U11" s="28">
        <v>47</v>
      </c>
      <c r="V11" s="281">
        <f t="shared" si="12"/>
        <v>3.1270791749833667E-2</v>
      </c>
      <c r="W11" s="238">
        <v>47</v>
      </c>
      <c r="X11" s="281">
        <f t="shared" si="13"/>
        <v>3.1713900134952767E-2</v>
      </c>
      <c r="Y11" s="282">
        <f t="shared" si="14"/>
        <v>0</v>
      </c>
      <c r="Z11" s="281">
        <f t="shared" si="15"/>
        <v>0</v>
      </c>
      <c r="AA11" s="28">
        <v>22</v>
      </c>
      <c r="AB11" s="281">
        <f t="shared" si="16"/>
        <v>2.8795811518324606E-2</v>
      </c>
      <c r="AC11" s="238">
        <v>26</v>
      </c>
      <c r="AD11" s="281">
        <f t="shared" si="17"/>
        <v>3.3462033462033462E-2</v>
      </c>
      <c r="AE11" s="282">
        <f t="shared" si="18"/>
        <v>4</v>
      </c>
      <c r="AF11" s="281">
        <f t="shared" si="19"/>
        <v>0.18181818181818182</v>
      </c>
      <c r="AG11" s="282">
        <f t="shared" si="20"/>
        <v>159</v>
      </c>
      <c r="AH11" s="281">
        <f t="shared" si="21"/>
        <v>3.2482124616956078E-2</v>
      </c>
      <c r="AI11" s="282">
        <f t="shared" si="22"/>
        <v>167</v>
      </c>
      <c r="AJ11" s="286">
        <f t="shared" si="23"/>
        <v>3.5025167785234901E-2</v>
      </c>
      <c r="AK11" s="282">
        <f t="shared" si="24"/>
        <v>8</v>
      </c>
      <c r="AL11" s="285">
        <f t="shared" si="25"/>
        <v>5.0314465408805034E-2</v>
      </c>
    </row>
    <row r="12" spans="1:38" s="258" customFormat="1" ht="45" x14ac:dyDescent="0.25">
      <c r="A12" s="284"/>
      <c r="B12" s="287" t="s">
        <v>22</v>
      </c>
      <c r="C12" s="28">
        <v>21</v>
      </c>
      <c r="D12" s="281">
        <f t="shared" si="0"/>
        <v>1.4285714285714285E-2</v>
      </c>
      <c r="E12" s="238">
        <v>32</v>
      </c>
      <c r="F12" s="281">
        <f t="shared" si="1"/>
        <v>2.3205221174764323E-2</v>
      </c>
      <c r="G12" s="282">
        <f t="shared" si="2"/>
        <v>11</v>
      </c>
      <c r="H12" s="281">
        <f t="shared" si="3"/>
        <v>0.52380952380952384</v>
      </c>
      <c r="I12" s="28">
        <v>33</v>
      </c>
      <c r="J12" s="281">
        <f t="shared" si="4"/>
        <v>3.1102733270499529E-2</v>
      </c>
      <c r="K12" s="238">
        <v>35</v>
      </c>
      <c r="L12" s="281">
        <f t="shared" si="5"/>
        <v>3.4213098729227759E-2</v>
      </c>
      <c r="M12" s="282">
        <f t="shared" si="6"/>
        <v>2</v>
      </c>
      <c r="N12" s="281">
        <f t="shared" si="7"/>
        <v>6.0606060606060608E-2</v>
      </c>
      <c r="O12" s="28">
        <v>2</v>
      </c>
      <c r="P12" s="281">
        <f t="shared" si="8"/>
        <v>2.0618556701030927E-2</v>
      </c>
      <c r="Q12" s="238">
        <v>2</v>
      </c>
      <c r="R12" s="281">
        <f t="shared" si="9"/>
        <v>1.8691588785046728E-2</v>
      </c>
      <c r="S12" s="282">
        <f t="shared" si="10"/>
        <v>0</v>
      </c>
      <c r="T12" s="281">
        <f t="shared" si="11"/>
        <v>0</v>
      </c>
      <c r="U12" s="28">
        <v>144</v>
      </c>
      <c r="V12" s="281">
        <f t="shared" si="12"/>
        <v>9.580838323353294E-2</v>
      </c>
      <c r="W12" s="238">
        <v>179</v>
      </c>
      <c r="X12" s="281">
        <f t="shared" si="13"/>
        <v>0.12078272604588394</v>
      </c>
      <c r="Y12" s="282">
        <f t="shared" si="14"/>
        <v>35</v>
      </c>
      <c r="Z12" s="281">
        <f t="shared" si="15"/>
        <v>0.24305555555555555</v>
      </c>
      <c r="AA12" s="28">
        <v>263</v>
      </c>
      <c r="AB12" s="281">
        <f t="shared" si="16"/>
        <v>0.34424083769633507</v>
      </c>
      <c r="AC12" s="238">
        <v>272</v>
      </c>
      <c r="AD12" s="281">
        <f t="shared" si="17"/>
        <v>0.35006435006435005</v>
      </c>
      <c r="AE12" s="282">
        <f t="shared" si="18"/>
        <v>9</v>
      </c>
      <c r="AF12" s="281">
        <f t="shared" si="19"/>
        <v>3.4220532319391636E-2</v>
      </c>
      <c r="AG12" s="282">
        <f t="shared" si="20"/>
        <v>463</v>
      </c>
      <c r="AH12" s="281">
        <f t="shared" si="21"/>
        <v>9.458631256384066E-2</v>
      </c>
      <c r="AI12" s="282">
        <f t="shared" si="22"/>
        <v>520</v>
      </c>
      <c r="AJ12" s="286">
        <f t="shared" si="23"/>
        <v>0.10906040268456375</v>
      </c>
      <c r="AK12" s="282">
        <f t="shared" si="24"/>
        <v>57</v>
      </c>
      <c r="AL12" s="285">
        <f t="shared" si="25"/>
        <v>0.12311015118790497</v>
      </c>
    </row>
    <row r="13" spans="1:38" s="258" customFormat="1" ht="45.75" thickBot="1" x14ac:dyDescent="0.3">
      <c r="A13" s="284"/>
      <c r="B13" s="283" t="s">
        <v>23</v>
      </c>
      <c r="C13" s="28">
        <v>13</v>
      </c>
      <c r="D13" s="281">
        <f t="shared" si="0"/>
        <v>8.8435374149659872E-3</v>
      </c>
      <c r="E13" s="238">
        <v>15</v>
      </c>
      <c r="F13" s="281">
        <f t="shared" si="1"/>
        <v>1.0877447425670777E-2</v>
      </c>
      <c r="G13" s="282">
        <f t="shared" si="2"/>
        <v>2</v>
      </c>
      <c r="H13" s="281">
        <f t="shared" si="3"/>
        <v>0.15384615384615385</v>
      </c>
      <c r="I13" s="28">
        <v>16</v>
      </c>
      <c r="J13" s="281">
        <f t="shared" si="4"/>
        <v>1.5080113100848256E-2</v>
      </c>
      <c r="K13" s="238">
        <v>19</v>
      </c>
      <c r="L13" s="281">
        <f t="shared" si="5"/>
        <v>1.8572825024437929E-2</v>
      </c>
      <c r="M13" s="282">
        <f t="shared" si="6"/>
        <v>3</v>
      </c>
      <c r="N13" s="281">
        <f t="shared" si="7"/>
        <v>0.1875</v>
      </c>
      <c r="O13" s="28"/>
      <c r="P13" s="281">
        <f t="shared" si="8"/>
        <v>0</v>
      </c>
      <c r="Q13" s="238">
        <v>2</v>
      </c>
      <c r="R13" s="281">
        <f t="shared" si="9"/>
        <v>1.8691588785046728E-2</v>
      </c>
      <c r="S13" s="282">
        <f t="shared" si="10"/>
        <v>2</v>
      </c>
      <c r="T13" s="281" t="e">
        <f t="shared" si="11"/>
        <v>#DIV/0!</v>
      </c>
      <c r="U13" s="28">
        <v>28</v>
      </c>
      <c r="V13" s="281">
        <f t="shared" si="12"/>
        <v>1.8629407850964737E-2</v>
      </c>
      <c r="W13" s="238">
        <v>38</v>
      </c>
      <c r="X13" s="281">
        <f t="shared" si="13"/>
        <v>2.564102564102564E-2</v>
      </c>
      <c r="Y13" s="282">
        <f t="shared" si="14"/>
        <v>10</v>
      </c>
      <c r="Z13" s="281">
        <f t="shared" si="15"/>
        <v>0.35714285714285715</v>
      </c>
      <c r="AA13" s="28">
        <v>13</v>
      </c>
      <c r="AB13" s="281">
        <f t="shared" si="16"/>
        <v>1.7015706806282723E-2</v>
      </c>
      <c r="AC13" s="238">
        <v>13</v>
      </c>
      <c r="AD13" s="281">
        <f t="shared" si="17"/>
        <v>1.6731016731016731E-2</v>
      </c>
      <c r="AE13" s="282">
        <f t="shared" si="18"/>
        <v>0</v>
      </c>
      <c r="AF13" s="281">
        <f t="shared" si="19"/>
        <v>0</v>
      </c>
      <c r="AG13" s="282">
        <f t="shared" si="20"/>
        <v>70</v>
      </c>
      <c r="AH13" s="281">
        <f t="shared" si="21"/>
        <v>1.4300306435137897E-2</v>
      </c>
      <c r="AI13" s="279">
        <f t="shared" si="22"/>
        <v>87</v>
      </c>
      <c r="AJ13" s="280">
        <f t="shared" si="23"/>
        <v>1.8246644295302015E-2</v>
      </c>
      <c r="AK13" s="279">
        <f t="shared" si="24"/>
        <v>17</v>
      </c>
      <c r="AL13" s="278">
        <f t="shared" si="25"/>
        <v>0.24285714285714285</v>
      </c>
    </row>
    <row r="14" spans="1:38" s="258" customFormat="1" ht="15.75" thickBot="1" x14ac:dyDescent="0.3">
      <c r="A14" s="277"/>
      <c r="B14" s="276" t="s">
        <v>16</v>
      </c>
      <c r="C14" s="272">
        <f>SUM(C7:C13)</f>
        <v>1470</v>
      </c>
      <c r="D14" s="271">
        <f t="shared" si="0"/>
        <v>1</v>
      </c>
      <c r="E14" s="274">
        <f>SUM(E7:E13)</f>
        <v>1379</v>
      </c>
      <c r="F14" s="275">
        <f t="shared" si="1"/>
        <v>1</v>
      </c>
      <c r="G14" s="274">
        <f t="shared" si="2"/>
        <v>-91</v>
      </c>
      <c r="H14" s="273">
        <f t="shared" si="3"/>
        <v>-6.1904761904761907E-2</v>
      </c>
      <c r="I14" s="272">
        <f>SUM(I7:I13)</f>
        <v>1061</v>
      </c>
      <c r="J14" s="271">
        <f t="shared" si="4"/>
        <v>1</v>
      </c>
      <c r="K14" s="274">
        <f>SUM(K7:K13)</f>
        <v>1023</v>
      </c>
      <c r="L14" s="275">
        <f t="shared" si="5"/>
        <v>1</v>
      </c>
      <c r="M14" s="274">
        <f t="shared" si="6"/>
        <v>-38</v>
      </c>
      <c r="N14" s="273">
        <f t="shared" si="7"/>
        <v>-3.581526861451461E-2</v>
      </c>
      <c r="O14" s="272">
        <f>SUM(O7:O13)</f>
        <v>97</v>
      </c>
      <c r="P14" s="271">
        <f t="shared" si="8"/>
        <v>1</v>
      </c>
      <c r="Q14" s="274">
        <f>SUM(Q7:Q13)</f>
        <v>107</v>
      </c>
      <c r="R14" s="275">
        <f t="shared" si="9"/>
        <v>1</v>
      </c>
      <c r="S14" s="274">
        <f t="shared" si="10"/>
        <v>10</v>
      </c>
      <c r="T14" s="273">
        <f t="shared" si="11"/>
        <v>0.10309278350515463</v>
      </c>
      <c r="U14" s="272">
        <f>SUM(U7:U13)</f>
        <v>1503</v>
      </c>
      <c r="V14" s="271">
        <f t="shared" si="12"/>
        <v>1</v>
      </c>
      <c r="W14" s="274">
        <f>SUM(W7:W13)</f>
        <v>1482</v>
      </c>
      <c r="X14" s="275">
        <f t="shared" si="13"/>
        <v>1</v>
      </c>
      <c r="Y14" s="274">
        <f t="shared" si="14"/>
        <v>-21</v>
      </c>
      <c r="Z14" s="273">
        <f t="shared" si="15"/>
        <v>-1.3972055888223553E-2</v>
      </c>
      <c r="AA14" s="272">
        <f>SUM(AA7:AA13)</f>
        <v>764</v>
      </c>
      <c r="AB14" s="271">
        <f t="shared" si="16"/>
        <v>1</v>
      </c>
      <c r="AC14" s="274">
        <f>SUM(AC7:AC13)</f>
        <v>777</v>
      </c>
      <c r="AD14" s="275">
        <f t="shared" si="17"/>
        <v>1</v>
      </c>
      <c r="AE14" s="274">
        <f t="shared" si="18"/>
        <v>13</v>
      </c>
      <c r="AF14" s="273">
        <f t="shared" si="19"/>
        <v>1.7015706806282723E-2</v>
      </c>
      <c r="AG14" s="272">
        <f>SUM(AG7:AG13)</f>
        <v>4895</v>
      </c>
      <c r="AH14" s="271">
        <f t="shared" si="21"/>
        <v>1</v>
      </c>
      <c r="AI14" s="269">
        <f>SUM(AI7:AI13)</f>
        <v>4768</v>
      </c>
      <c r="AJ14" s="270">
        <f t="shared" si="23"/>
        <v>1</v>
      </c>
      <c r="AK14" s="269">
        <f t="shared" si="24"/>
        <v>-127</v>
      </c>
      <c r="AL14" s="268">
        <f t="shared" si="25"/>
        <v>-2.5944841675178753E-2</v>
      </c>
    </row>
    <row r="15" spans="1:38" s="258" customFormat="1" x14ac:dyDescent="0.25">
      <c r="A15" s="267"/>
      <c r="B15" s="267"/>
      <c r="C15" s="264"/>
      <c r="D15" s="259"/>
      <c r="E15" s="263"/>
      <c r="F15" s="259"/>
      <c r="G15" s="260"/>
      <c r="H15" s="259"/>
      <c r="I15" s="266"/>
      <c r="J15" s="259"/>
      <c r="K15" s="265"/>
      <c r="L15" s="259"/>
      <c r="M15" s="260"/>
      <c r="N15" s="259"/>
      <c r="O15" s="266"/>
      <c r="P15" s="259"/>
      <c r="Q15" s="265"/>
      <c r="R15" s="259"/>
      <c r="S15" s="260"/>
      <c r="T15" s="259"/>
      <c r="U15"/>
      <c r="V15" s="259"/>
      <c r="W15" s="263"/>
      <c r="X15" s="259"/>
      <c r="Y15" s="260"/>
      <c r="Z15" s="259"/>
      <c r="AA15" s="264"/>
      <c r="AB15" s="259"/>
      <c r="AC15" s="263"/>
      <c r="AD15" s="259"/>
      <c r="AE15" s="263"/>
      <c r="AF15" s="259"/>
      <c r="AG15" s="263"/>
      <c r="AH15" s="259"/>
      <c r="AI15" s="262"/>
      <c r="AJ15" s="261"/>
      <c r="AK15" s="260"/>
      <c r="AL15" s="259"/>
    </row>
    <row r="16" spans="1:38" s="256" customFormat="1" ht="18.75" x14ac:dyDescent="0.3">
      <c r="A16" s="17"/>
      <c r="B16" s="25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2:38" ht="18.75" x14ac:dyDescent="0.3">
      <c r="B17" s="255"/>
      <c r="AE17" s="17"/>
      <c r="AF17" s="17"/>
      <c r="AG17" s="17"/>
      <c r="AH17" s="17"/>
      <c r="AI17" s="17"/>
      <c r="AJ17" s="17"/>
      <c r="AK17" s="17"/>
      <c r="AL17" s="17"/>
    </row>
    <row r="18" spans="2:38" x14ac:dyDescent="0.25">
      <c r="AI18" s="17"/>
      <c r="AJ18" s="17"/>
      <c r="AK18" s="17"/>
      <c r="AL18" s="17"/>
    </row>
    <row r="19" spans="2:38" x14ac:dyDescent="0.25">
      <c r="AI19" s="17"/>
      <c r="AJ19" s="17"/>
      <c r="AK19" s="17"/>
      <c r="AL19" s="17"/>
    </row>
    <row r="20" spans="2:38" x14ac:dyDescent="0.25">
      <c r="AI20" s="17"/>
      <c r="AJ20" s="17"/>
      <c r="AK20" s="17"/>
      <c r="AL20" s="17"/>
    </row>
    <row r="21" spans="2:38" x14ac:dyDescent="0.25">
      <c r="AI21" s="17"/>
      <c r="AJ21" s="17"/>
      <c r="AK21" s="17"/>
      <c r="AL21" s="17"/>
    </row>
    <row r="22" spans="2:38" x14ac:dyDescent="0.25">
      <c r="AI22" s="17"/>
      <c r="AJ22" s="17"/>
      <c r="AK22" s="17"/>
      <c r="AL22" s="17"/>
    </row>
    <row r="23" spans="2:38" x14ac:dyDescent="0.25">
      <c r="AI23" s="17"/>
      <c r="AJ23" s="17"/>
      <c r="AK23" s="17"/>
      <c r="AL23" s="17"/>
    </row>
    <row r="24" spans="2:38" x14ac:dyDescent="0.25">
      <c r="AI24" s="17"/>
      <c r="AJ24" s="17"/>
      <c r="AK24" s="17"/>
      <c r="AL24" s="17"/>
    </row>
    <row r="25" spans="2:38" x14ac:dyDescent="0.25">
      <c r="AI25" s="17"/>
      <c r="AJ25" s="17"/>
      <c r="AK25" s="17"/>
      <c r="AL25" s="17"/>
    </row>
    <row r="26" spans="2:38" x14ac:dyDescent="0.25">
      <c r="AI26" s="17"/>
      <c r="AJ26" s="17"/>
      <c r="AK26" s="17"/>
      <c r="AL26" s="17"/>
    </row>
    <row r="27" spans="2:38" x14ac:dyDescent="0.25">
      <c r="AI27" s="17"/>
      <c r="AJ27" s="17"/>
      <c r="AK27" s="17"/>
      <c r="AL27" s="17"/>
    </row>
    <row r="28" spans="2:38" x14ac:dyDescent="0.25">
      <c r="AI28" s="17"/>
      <c r="AJ28" s="17"/>
      <c r="AK28" s="17"/>
      <c r="AL28" s="17"/>
    </row>
    <row r="29" spans="2:38" x14ac:dyDescent="0.25">
      <c r="AI29" s="17"/>
      <c r="AJ29" s="17"/>
      <c r="AK29" s="17"/>
      <c r="AL29" s="17"/>
    </row>
    <row r="30" spans="2:38" x14ac:dyDescent="0.25">
      <c r="AI30" s="17"/>
      <c r="AJ30" s="17"/>
      <c r="AK30" s="17"/>
      <c r="AL30" s="17"/>
    </row>
    <row r="31" spans="2:38" x14ac:dyDescent="0.25">
      <c r="AI31" s="17"/>
      <c r="AJ31" s="17"/>
      <c r="AK31" s="17"/>
      <c r="AL31" s="17"/>
    </row>
    <row r="32" spans="2:38" x14ac:dyDescent="0.25">
      <c r="AI32" s="17"/>
      <c r="AJ32" s="17"/>
      <c r="AK32" s="17"/>
      <c r="AL32" s="17"/>
    </row>
    <row r="33" spans="1:38" x14ac:dyDescent="0.25">
      <c r="AI33" s="17"/>
      <c r="AJ33" s="17"/>
      <c r="AK33" s="17"/>
      <c r="AL33" s="17"/>
    </row>
    <row r="34" spans="1:38" x14ac:dyDescent="0.25">
      <c r="AI34" s="17"/>
      <c r="AJ34" s="17"/>
      <c r="AK34" s="17"/>
      <c r="AL34" s="17"/>
    </row>
    <row r="35" spans="1:38" x14ac:dyDescent="0.25">
      <c r="AE35" s="17"/>
      <c r="AF35" s="17"/>
      <c r="AG35" s="17"/>
      <c r="AH35" s="17"/>
      <c r="AI35" s="17"/>
      <c r="AJ35" s="17"/>
      <c r="AK35" s="17"/>
      <c r="AL35" s="17"/>
    </row>
    <row r="36" spans="1:38" x14ac:dyDescent="0.25">
      <c r="A36" s="25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x14ac:dyDescent="0.25">
      <c r="A37" s="25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  <row r="113" spans="1:38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</row>
    <row r="119" spans="1:38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38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</row>
    <row r="121" spans="1:38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1:38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1:38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1:38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1:38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1:38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1:38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1:38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</row>
    <row r="131" spans="1:38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</row>
    <row r="132" spans="1:38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</row>
    <row r="133" spans="1:38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</row>
    <row r="134" spans="1:38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</row>
    <row r="135" spans="1:38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</row>
    <row r="136" spans="1:38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</row>
    <row r="137" spans="1:38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</row>
    <row r="138" spans="1:38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</row>
    <row r="139" spans="1:38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1:38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</row>
    <row r="150" spans="1:38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</row>
    <row r="151" spans="1:38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</row>
    <row r="152" spans="1:38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</row>
    <row r="153" spans="1:38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</row>
    <row r="154" spans="1:38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</row>
    <row r="155" spans="1:38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</row>
    <row r="156" spans="1:38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</row>
    <row r="157" spans="1:38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</row>
    <row r="158" spans="1:38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</row>
    <row r="159" spans="1:38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</row>
    <row r="160" spans="1:38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</row>
    <row r="161" spans="1:38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</row>
    <row r="162" spans="1:38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</row>
    <row r="163" spans="1:38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</row>
    <row r="164" spans="1:38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38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</sheetData>
  <mergeCells count="25">
    <mergeCell ref="O4:T4"/>
    <mergeCell ref="O5:P5"/>
    <mergeCell ref="Q5:R5"/>
    <mergeCell ref="S5:T5"/>
    <mergeCell ref="W5:X5"/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I4:N4"/>
    <mergeCell ref="U4:Z4"/>
    <mergeCell ref="AC5:AD5"/>
    <mergeCell ref="M5:N5"/>
    <mergeCell ref="Y5:Z5"/>
    <mergeCell ref="AG4:AL4"/>
    <mergeCell ref="AG5:AH5"/>
    <mergeCell ref="AI5:AJ5"/>
    <mergeCell ref="AK5:AL5"/>
    <mergeCell ref="AE5:AF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1"/>
  <sheetViews>
    <sheetView zoomScale="110" zoomScaleNormal="110" workbookViewId="0">
      <selection activeCell="M19" sqref="M19"/>
    </sheetView>
  </sheetViews>
  <sheetFormatPr defaultRowHeight="15" x14ac:dyDescent="0.25"/>
  <cols>
    <col min="1" max="1" width="1" customWidth="1"/>
    <col min="2" max="2" width="16.140625" customWidth="1"/>
    <col min="3" max="3" width="5.28515625" customWidth="1"/>
    <col min="4" max="4" width="5.85546875" customWidth="1"/>
    <col min="5" max="5" width="5.5703125" customWidth="1"/>
    <col min="6" max="6" width="6.28515625" customWidth="1"/>
    <col min="7" max="7" width="5.42578125" customWidth="1"/>
    <col min="8" max="8" width="6.140625" customWidth="1"/>
    <col min="9" max="9" width="5.42578125" customWidth="1"/>
    <col min="10" max="10" width="6.42578125" customWidth="1"/>
    <col min="11" max="11" width="5.140625" customWidth="1"/>
    <col min="12" max="12" width="5.85546875" customWidth="1"/>
    <col min="13" max="13" width="8.42578125" customWidth="1"/>
    <col min="14" max="14" width="5.42578125" customWidth="1"/>
    <col min="15" max="15" width="6.140625" customWidth="1"/>
    <col min="16" max="16" width="7.5703125" customWidth="1"/>
    <col min="17" max="40" width="9.140625" style="32"/>
  </cols>
  <sheetData>
    <row r="1" spans="1:86" s="26" customFormat="1" ht="16.5" customHeight="1" x14ac:dyDescent="0.25">
      <c r="B1" s="124" t="s">
        <v>80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86" s="26" customFormat="1" ht="15.75" thickBot="1" x14ac:dyDescent="0.3">
      <c r="B2" s="124" t="s">
        <v>136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1:86" ht="15" customHeight="1" x14ac:dyDescent="0.25">
      <c r="B3" s="211"/>
      <c r="C3" s="365" t="s">
        <v>2</v>
      </c>
      <c r="D3" s="365"/>
      <c r="E3" s="366" t="s">
        <v>3</v>
      </c>
      <c r="F3" s="366"/>
      <c r="G3" s="366" t="s">
        <v>78</v>
      </c>
      <c r="H3" s="366"/>
      <c r="I3" s="365" t="s">
        <v>5</v>
      </c>
      <c r="J3" s="365"/>
      <c r="K3" s="365" t="s">
        <v>6</v>
      </c>
      <c r="L3" s="365"/>
      <c r="M3" s="239" t="s">
        <v>116</v>
      </c>
      <c r="N3" s="363" t="s">
        <v>128</v>
      </c>
      <c r="O3" s="363"/>
      <c r="P3" s="364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</row>
    <row r="4" spans="1:86" ht="12.75" customHeight="1" x14ac:dyDescent="0.25">
      <c r="B4" s="153"/>
      <c r="C4" s="154" t="s">
        <v>48</v>
      </c>
      <c r="D4" s="154" t="s">
        <v>49</v>
      </c>
      <c r="E4" s="154" t="s">
        <v>48</v>
      </c>
      <c r="F4" s="154" t="s">
        <v>49</v>
      </c>
      <c r="G4" s="154" t="s">
        <v>48</v>
      </c>
      <c r="H4" s="154" t="s">
        <v>49</v>
      </c>
      <c r="I4" s="154" t="s">
        <v>48</v>
      </c>
      <c r="J4" s="154" t="s">
        <v>49</v>
      </c>
      <c r="K4" s="154" t="s">
        <v>48</v>
      </c>
      <c r="L4" s="154" t="s">
        <v>49</v>
      </c>
      <c r="M4" s="154" t="s">
        <v>48</v>
      </c>
      <c r="N4" s="154" t="s">
        <v>48</v>
      </c>
      <c r="O4" s="154" t="s">
        <v>49</v>
      </c>
      <c r="P4" s="155" t="s">
        <v>79</v>
      </c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</row>
    <row r="5" spans="1:86" ht="12.75" customHeight="1" x14ac:dyDescent="0.25">
      <c r="B5" s="224" t="s">
        <v>108</v>
      </c>
      <c r="C5" s="28">
        <v>1</v>
      </c>
      <c r="D5" s="202">
        <f>C5/$C$31</f>
        <v>1.3698630136986301E-2</v>
      </c>
      <c r="E5" s="28">
        <v>1</v>
      </c>
      <c r="F5" s="202">
        <f t="shared" ref="F5:F31" si="0">E5/$E$31</f>
        <v>1.1363636363636364E-2</v>
      </c>
      <c r="G5" s="28">
        <v>0</v>
      </c>
      <c r="H5" s="202">
        <f t="shared" ref="H5:H11" si="1">G5/$G$31</f>
        <v>0</v>
      </c>
      <c r="I5" s="28">
        <v>0</v>
      </c>
      <c r="J5" s="202">
        <f t="shared" ref="J5:J6" si="2">I5/$I$31</f>
        <v>0</v>
      </c>
      <c r="K5" s="28">
        <v>0</v>
      </c>
      <c r="L5" s="202">
        <f t="shared" ref="L5:L6" si="3">K5/$K$31</f>
        <v>0</v>
      </c>
      <c r="M5" s="219">
        <v>2</v>
      </c>
      <c r="N5" s="204">
        <f>SUM(C5,E5,G5,I5,K5)</f>
        <v>2</v>
      </c>
      <c r="O5" s="205">
        <f t="shared" ref="O5:O22" si="4">N5/$N$31</f>
        <v>6.4935064935064939E-3</v>
      </c>
      <c r="P5" s="206">
        <f t="shared" ref="P5:P31" si="5">N5-M5</f>
        <v>0</v>
      </c>
      <c r="R5" s="4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</row>
    <row r="6" spans="1:86" x14ac:dyDescent="0.25">
      <c r="A6" s="42"/>
      <c r="B6" s="224" t="s">
        <v>96</v>
      </c>
      <c r="C6" s="28">
        <v>0</v>
      </c>
      <c r="D6" s="202">
        <v>0</v>
      </c>
      <c r="E6" s="28">
        <v>1</v>
      </c>
      <c r="F6" s="202">
        <f t="shared" si="0"/>
        <v>1.1363636363636364E-2</v>
      </c>
      <c r="G6" s="28">
        <v>0</v>
      </c>
      <c r="H6" s="202">
        <f t="shared" si="1"/>
        <v>0</v>
      </c>
      <c r="I6" s="28">
        <v>0</v>
      </c>
      <c r="J6" s="202">
        <f t="shared" si="2"/>
        <v>0</v>
      </c>
      <c r="K6" s="28">
        <v>0</v>
      </c>
      <c r="L6" s="202">
        <f t="shared" si="3"/>
        <v>0</v>
      </c>
      <c r="M6" s="219">
        <v>1</v>
      </c>
      <c r="N6" s="204">
        <f t="shared" ref="N6:N30" si="6">SUM(C6,E6,G6,I6,K6)</f>
        <v>1</v>
      </c>
      <c r="O6" s="205">
        <f t="shared" si="4"/>
        <v>3.246753246753247E-3</v>
      </c>
      <c r="P6" s="206">
        <f t="shared" si="5"/>
        <v>0</v>
      </c>
      <c r="R6" s="4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86" x14ac:dyDescent="0.25">
      <c r="A7" s="42"/>
      <c r="B7" s="224" t="s">
        <v>25</v>
      </c>
      <c r="C7" s="28">
        <v>10</v>
      </c>
      <c r="D7" s="202">
        <f t="shared" ref="D7:D12" si="7">C7/$C$31</f>
        <v>0.13698630136986301</v>
      </c>
      <c r="E7" s="28">
        <v>10</v>
      </c>
      <c r="F7" s="202">
        <f t="shared" si="0"/>
        <v>0.11363636363636363</v>
      </c>
      <c r="G7" s="28">
        <v>0</v>
      </c>
      <c r="H7" s="202">
        <f t="shared" si="1"/>
        <v>0</v>
      </c>
      <c r="I7" s="28">
        <v>16</v>
      </c>
      <c r="J7" s="202">
        <f>I7/$I$31</f>
        <v>0.1797752808988764</v>
      </c>
      <c r="K7" s="28">
        <v>12</v>
      </c>
      <c r="L7" s="202">
        <f>K7/$K$31</f>
        <v>0.24</v>
      </c>
      <c r="M7" s="219">
        <v>46</v>
      </c>
      <c r="N7" s="204">
        <f t="shared" si="6"/>
        <v>48</v>
      </c>
      <c r="O7" s="205">
        <f t="shared" si="4"/>
        <v>0.15584415584415584</v>
      </c>
      <c r="P7" s="206">
        <f t="shared" si="5"/>
        <v>2</v>
      </c>
      <c r="R7" s="4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</row>
    <row r="8" spans="1:86" x14ac:dyDescent="0.25">
      <c r="A8" s="42"/>
      <c r="B8" s="224" t="s">
        <v>26</v>
      </c>
      <c r="C8" s="28">
        <v>1</v>
      </c>
      <c r="D8" s="202">
        <f t="shared" si="7"/>
        <v>1.3698630136986301E-2</v>
      </c>
      <c r="E8" s="28">
        <v>0</v>
      </c>
      <c r="F8" s="202">
        <f t="shared" si="0"/>
        <v>0</v>
      </c>
      <c r="G8" s="28">
        <v>0</v>
      </c>
      <c r="H8" s="202">
        <f t="shared" si="1"/>
        <v>0</v>
      </c>
      <c r="I8" s="28">
        <v>0</v>
      </c>
      <c r="J8" s="202">
        <f t="shared" ref="J8:J9" si="8">I8/$I$31</f>
        <v>0</v>
      </c>
      <c r="K8" s="28">
        <v>0</v>
      </c>
      <c r="L8" s="202">
        <f t="shared" ref="L8:L11" si="9">K8/$K$31</f>
        <v>0</v>
      </c>
      <c r="M8" s="219">
        <v>1</v>
      </c>
      <c r="N8" s="204">
        <f t="shared" si="6"/>
        <v>1</v>
      </c>
      <c r="O8" s="205">
        <f t="shared" si="4"/>
        <v>3.246753246753247E-3</v>
      </c>
      <c r="P8" s="206">
        <f t="shared" si="5"/>
        <v>0</v>
      </c>
      <c r="R8" s="4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</row>
    <row r="9" spans="1:86" x14ac:dyDescent="0.25">
      <c r="A9" s="42"/>
      <c r="B9" s="224" t="s">
        <v>27</v>
      </c>
      <c r="C9" s="28">
        <v>0</v>
      </c>
      <c r="D9" s="202">
        <f t="shared" si="7"/>
        <v>0</v>
      </c>
      <c r="E9" s="28">
        <v>1</v>
      </c>
      <c r="F9" s="202">
        <f t="shared" si="0"/>
        <v>1.1363636363636364E-2</v>
      </c>
      <c r="G9" s="28">
        <v>0</v>
      </c>
      <c r="H9" s="202">
        <f t="shared" si="1"/>
        <v>0</v>
      </c>
      <c r="I9" s="28">
        <v>0</v>
      </c>
      <c r="J9" s="202">
        <f t="shared" si="8"/>
        <v>0</v>
      </c>
      <c r="K9" s="28">
        <v>0</v>
      </c>
      <c r="L9" s="202">
        <f t="shared" si="9"/>
        <v>0</v>
      </c>
      <c r="M9" s="219">
        <v>1</v>
      </c>
      <c r="N9" s="204">
        <f t="shared" si="6"/>
        <v>1</v>
      </c>
      <c r="O9" s="205">
        <f t="shared" si="4"/>
        <v>3.246753246753247E-3</v>
      </c>
      <c r="P9" s="206">
        <f t="shared" si="5"/>
        <v>0</v>
      </c>
      <c r="R9" s="4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86" x14ac:dyDescent="0.25">
      <c r="A10" s="42"/>
      <c r="B10" s="224" t="s">
        <v>84</v>
      </c>
      <c r="C10" s="28">
        <v>1</v>
      </c>
      <c r="D10" s="202">
        <f t="shared" si="7"/>
        <v>1.3698630136986301E-2</v>
      </c>
      <c r="E10" s="28">
        <v>1</v>
      </c>
      <c r="F10" s="202">
        <f t="shared" si="0"/>
        <v>1.1363636363636364E-2</v>
      </c>
      <c r="G10" s="28">
        <v>0</v>
      </c>
      <c r="H10" s="202">
        <f t="shared" si="1"/>
        <v>0</v>
      </c>
      <c r="I10" s="28">
        <v>0</v>
      </c>
      <c r="J10" s="202">
        <f t="shared" ref="J10:J23" si="10">I10/$I$31</f>
        <v>0</v>
      </c>
      <c r="K10" s="28">
        <v>0</v>
      </c>
      <c r="L10" s="202">
        <f t="shared" si="9"/>
        <v>0</v>
      </c>
      <c r="M10" s="219">
        <v>3</v>
      </c>
      <c r="N10" s="204">
        <f t="shared" si="6"/>
        <v>2</v>
      </c>
      <c r="O10" s="205">
        <f t="shared" si="4"/>
        <v>6.4935064935064939E-3</v>
      </c>
      <c r="P10" s="206">
        <f t="shared" si="5"/>
        <v>-1</v>
      </c>
      <c r="R10" s="4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86" x14ac:dyDescent="0.25">
      <c r="A11" s="42"/>
      <c r="B11" s="224" t="s">
        <v>85</v>
      </c>
      <c r="C11" s="28">
        <v>0</v>
      </c>
      <c r="D11" s="202">
        <f t="shared" si="7"/>
        <v>0</v>
      </c>
      <c r="E11" s="28">
        <v>1</v>
      </c>
      <c r="F11" s="202">
        <f t="shared" si="0"/>
        <v>1.1363636363636364E-2</v>
      </c>
      <c r="G11" s="28">
        <v>0</v>
      </c>
      <c r="H11" s="202">
        <f t="shared" si="1"/>
        <v>0</v>
      </c>
      <c r="I11" s="28">
        <v>0</v>
      </c>
      <c r="J11" s="202">
        <f t="shared" si="10"/>
        <v>0</v>
      </c>
      <c r="K11" s="28">
        <v>0</v>
      </c>
      <c r="L11" s="202">
        <f t="shared" si="9"/>
        <v>0</v>
      </c>
      <c r="M11" s="219">
        <v>1</v>
      </c>
      <c r="N11" s="204">
        <f t="shared" si="6"/>
        <v>1</v>
      </c>
      <c r="O11" s="205">
        <f t="shared" si="4"/>
        <v>3.246753246753247E-3</v>
      </c>
      <c r="P11" s="206">
        <f t="shared" si="5"/>
        <v>0</v>
      </c>
      <c r="R11" s="4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86" x14ac:dyDescent="0.25">
      <c r="A12" s="42"/>
      <c r="B12" s="224" t="s">
        <v>28</v>
      </c>
      <c r="C12" s="28">
        <v>41</v>
      </c>
      <c r="D12" s="202">
        <f t="shared" si="7"/>
        <v>0.56164383561643838</v>
      </c>
      <c r="E12" s="28">
        <v>30</v>
      </c>
      <c r="F12" s="202">
        <f t="shared" si="0"/>
        <v>0.34090909090909088</v>
      </c>
      <c r="G12" s="28">
        <v>4</v>
      </c>
      <c r="H12" s="202">
        <f>G12/$G$31</f>
        <v>0.5</v>
      </c>
      <c r="I12" s="28">
        <v>37</v>
      </c>
      <c r="J12" s="202">
        <f t="shared" si="10"/>
        <v>0.4157303370786517</v>
      </c>
      <c r="K12" s="28">
        <v>15</v>
      </c>
      <c r="L12" s="202">
        <f>K12/$K$31</f>
        <v>0.3</v>
      </c>
      <c r="M12" s="219">
        <v>120</v>
      </c>
      <c r="N12" s="204">
        <f t="shared" si="6"/>
        <v>127</v>
      </c>
      <c r="O12" s="205">
        <f t="shared" si="4"/>
        <v>0.41233766233766234</v>
      </c>
      <c r="P12" s="206">
        <f t="shared" si="5"/>
        <v>7</v>
      </c>
      <c r="R12" s="4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86" x14ac:dyDescent="0.25">
      <c r="A13" s="42"/>
      <c r="B13" s="224" t="s">
        <v>88</v>
      </c>
      <c r="C13" s="28">
        <v>0</v>
      </c>
      <c r="D13" s="202">
        <f t="shared" ref="D13:D14" si="11">C13/$C$31</f>
        <v>0</v>
      </c>
      <c r="E13" s="28">
        <v>1</v>
      </c>
      <c r="F13" s="202">
        <f t="shared" si="0"/>
        <v>1.1363636363636364E-2</v>
      </c>
      <c r="G13" s="28">
        <v>0</v>
      </c>
      <c r="H13" s="202">
        <f t="shared" ref="H13:H16" si="12">G13/$G$31</f>
        <v>0</v>
      </c>
      <c r="I13" s="28">
        <v>1</v>
      </c>
      <c r="J13" s="202">
        <f t="shared" si="10"/>
        <v>1.1235955056179775E-2</v>
      </c>
      <c r="K13" s="28">
        <v>0</v>
      </c>
      <c r="L13" s="202">
        <f t="shared" ref="L13:L14" si="13">K13/$K$31</f>
        <v>0</v>
      </c>
      <c r="M13" s="219">
        <v>2</v>
      </c>
      <c r="N13" s="204">
        <f t="shared" si="6"/>
        <v>2</v>
      </c>
      <c r="O13" s="205">
        <f t="shared" si="4"/>
        <v>6.4935064935064939E-3</v>
      </c>
      <c r="P13" s="206">
        <f t="shared" si="5"/>
        <v>0</v>
      </c>
      <c r="R13" s="4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</row>
    <row r="14" spans="1:86" s="30" customFormat="1" ht="14.25" customHeight="1" x14ac:dyDescent="0.25">
      <c r="A14" s="42"/>
      <c r="B14" s="224" t="s">
        <v>101</v>
      </c>
      <c r="C14" s="28">
        <v>0</v>
      </c>
      <c r="D14" s="202">
        <f t="shared" si="11"/>
        <v>0</v>
      </c>
      <c r="E14" s="28">
        <v>3</v>
      </c>
      <c r="F14" s="202">
        <f t="shared" si="0"/>
        <v>3.4090909090909088E-2</v>
      </c>
      <c r="G14" s="28">
        <v>0</v>
      </c>
      <c r="H14" s="202">
        <f t="shared" si="12"/>
        <v>0</v>
      </c>
      <c r="I14" s="28">
        <v>0</v>
      </c>
      <c r="J14" s="202">
        <f t="shared" si="10"/>
        <v>0</v>
      </c>
      <c r="K14" s="28">
        <v>0</v>
      </c>
      <c r="L14" s="202">
        <f t="shared" si="13"/>
        <v>0</v>
      </c>
      <c r="M14" s="219">
        <v>2</v>
      </c>
      <c r="N14" s="204">
        <f t="shared" si="6"/>
        <v>3</v>
      </c>
      <c r="O14" s="205">
        <f t="shared" si="4"/>
        <v>9.74025974025974E-3</v>
      </c>
      <c r="P14" s="206">
        <f t="shared" si="5"/>
        <v>1</v>
      </c>
      <c r="Q14" s="32"/>
      <c r="R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</row>
    <row r="15" spans="1:86" s="30" customFormat="1" ht="14.25" customHeight="1" x14ac:dyDescent="0.25">
      <c r="A15" s="42"/>
      <c r="B15" s="224" t="s">
        <v>29</v>
      </c>
      <c r="C15" s="28">
        <v>1</v>
      </c>
      <c r="D15" s="202">
        <f>C15/$C$31</f>
        <v>1.3698630136986301E-2</v>
      </c>
      <c r="E15" s="28">
        <v>2</v>
      </c>
      <c r="F15" s="202">
        <f t="shared" si="0"/>
        <v>2.2727272727272728E-2</v>
      </c>
      <c r="G15" s="28">
        <v>0</v>
      </c>
      <c r="H15" s="202">
        <f t="shared" si="12"/>
        <v>0</v>
      </c>
      <c r="I15" s="28">
        <v>2</v>
      </c>
      <c r="J15" s="202">
        <f t="shared" si="10"/>
        <v>2.247191011235955E-2</v>
      </c>
      <c r="K15" s="28">
        <v>1</v>
      </c>
      <c r="L15" s="202">
        <f>K15/$K$31</f>
        <v>0.02</v>
      </c>
      <c r="M15" s="219">
        <v>8</v>
      </c>
      <c r="N15" s="204">
        <f t="shared" si="6"/>
        <v>6</v>
      </c>
      <c r="O15" s="205">
        <f t="shared" si="4"/>
        <v>1.948051948051948E-2</v>
      </c>
      <c r="P15" s="206">
        <f t="shared" si="5"/>
        <v>-2</v>
      </c>
      <c r="Q15" s="32"/>
      <c r="R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</row>
    <row r="16" spans="1:86" s="30" customFormat="1" ht="14.25" customHeight="1" x14ac:dyDescent="0.25">
      <c r="A16" s="42"/>
      <c r="B16" s="224" t="s">
        <v>89</v>
      </c>
      <c r="C16" s="28">
        <v>0</v>
      </c>
      <c r="D16" s="202">
        <f t="shared" ref="D16:D18" si="14">C16/$C$31</f>
        <v>0</v>
      </c>
      <c r="E16" s="28">
        <v>3</v>
      </c>
      <c r="F16" s="202">
        <f t="shared" si="0"/>
        <v>3.4090909090909088E-2</v>
      </c>
      <c r="G16" s="28">
        <v>0</v>
      </c>
      <c r="H16" s="202">
        <f t="shared" si="12"/>
        <v>0</v>
      </c>
      <c r="I16" s="28">
        <v>0</v>
      </c>
      <c r="J16" s="202">
        <f t="shared" si="10"/>
        <v>0</v>
      </c>
      <c r="K16" s="28">
        <v>0</v>
      </c>
      <c r="L16" s="202">
        <f t="shared" ref="L16:L17" si="15">K16/$K$31</f>
        <v>0</v>
      </c>
      <c r="M16" s="219">
        <v>2</v>
      </c>
      <c r="N16" s="204">
        <f t="shared" si="6"/>
        <v>3</v>
      </c>
      <c r="O16" s="205">
        <f t="shared" si="4"/>
        <v>9.74025974025974E-3</v>
      </c>
      <c r="P16" s="206">
        <f t="shared" si="5"/>
        <v>1</v>
      </c>
      <c r="Q16" s="32"/>
      <c r="R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</row>
    <row r="17" spans="1:86" s="30" customFormat="1" ht="14.25" customHeight="1" x14ac:dyDescent="0.25">
      <c r="A17" s="42"/>
      <c r="B17" s="224" t="s">
        <v>83</v>
      </c>
      <c r="C17" s="28">
        <v>3</v>
      </c>
      <c r="D17" s="202">
        <f t="shared" si="14"/>
        <v>4.1095890410958902E-2</v>
      </c>
      <c r="E17" s="28">
        <v>2</v>
      </c>
      <c r="F17" s="202">
        <f t="shared" si="0"/>
        <v>2.2727272727272728E-2</v>
      </c>
      <c r="G17" s="28">
        <v>1</v>
      </c>
      <c r="H17" s="202">
        <f>G17/$G$31</f>
        <v>0.125</v>
      </c>
      <c r="I17" s="28">
        <v>0</v>
      </c>
      <c r="J17" s="202">
        <f t="shared" si="10"/>
        <v>0</v>
      </c>
      <c r="K17" s="28">
        <v>0</v>
      </c>
      <c r="L17" s="202">
        <f t="shared" si="15"/>
        <v>0</v>
      </c>
      <c r="M17" s="219">
        <v>3</v>
      </c>
      <c r="N17" s="204">
        <f t="shared" si="6"/>
        <v>6</v>
      </c>
      <c r="O17" s="205">
        <f t="shared" si="4"/>
        <v>1.948051948051948E-2</v>
      </c>
      <c r="P17" s="206">
        <f t="shared" si="5"/>
        <v>3</v>
      </c>
      <c r="Q17" s="32"/>
      <c r="R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</row>
    <row r="18" spans="1:86" x14ac:dyDescent="0.25">
      <c r="A18" s="42"/>
      <c r="B18" s="224" t="s">
        <v>109</v>
      </c>
      <c r="C18" s="28">
        <v>0</v>
      </c>
      <c r="D18" s="202">
        <f t="shared" si="14"/>
        <v>0</v>
      </c>
      <c r="E18" s="28">
        <v>0</v>
      </c>
      <c r="F18" s="202">
        <f t="shared" si="0"/>
        <v>0</v>
      </c>
      <c r="G18" s="28">
        <v>0</v>
      </c>
      <c r="H18" s="202">
        <f>G18/$G$31</f>
        <v>0</v>
      </c>
      <c r="I18" s="28">
        <v>0</v>
      </c>
      <c r="J18" s="202">
        <f t="shared" si="10"/>
        <v>0</v>
      </c>
      <c r="K18" s="28">
        <v>1</v>
      </c>
      <c r="L18" s="202">
        <f>K18/$K$31</f>
        <v>0.02</v>
      </c>
      <c r="M18" s="219">
        <v>1</v>
      </c>
      <c r="N18" s="204">
        <f t="shared" si="6"/>
        <v>1</v>
      </c>
      <c r="O18" s="205">
        <f t="shared" si="4"/>
        <v>3.246753246753247E-3</v>
      </c>
      <c r="P18" s="206">
        <f t="shared" si="5"/>
        <v>0</v>
      </c>
      <c r="R18" s="4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</row>
    <row r="19" spans="1:86" x14ac:dyDescent="0.25">
      <c r="A19" s="42"/>
      <c r="B19" s="224" t="s">
        <v>30</v>
      </c>
      <c r="C19" s="28">
        <v>1</v>
      </c>
      <c r="D19" s="202">
        <f>C19/$C$31</f>
        <v>1.3698630136986301E-2</v>
      </c>
      <c r="E19" s="28">
        <v>12</v>
      </c>
      <c r="F19" s="202">
        <f t="shared" si="0"/>
        <v>0.13636363636363635</v>
      </c>
      <c r="G19" s="28">
        <v>2</v>
      </c>
      <c r="H19" s="202">
        <f>G19/$G$31</f>
        <v>0.25</v>
      </c>
      <c r="I19" s="28">
        <v>6</v>
      </c>
      <c r="J19" s="202">
        <f t="shared" si="10"/>
        <v>6.741573033707865E-2</v>
      </c>
      <c r="K19" s="28">
        <v>11</v>
      </c>
      <c r="L19" s="202">
        <f>K19/$K$31</f>
        <v>0.22</v>
      </c>
      <c r="M19" s="219">
        <v>28</v>
      </c>
      <c r="N19" s="204">
        <f t="shared" si="6"/>
        <v>32</v>
      </c>
      <c r="O19" s="205">
        <f t="shared" si="4"/>
        <v>0.1038961038961039</v>
      </c>
      <c r="P19" s="206">
        <f t="shared" si="5"/>
        <v>4</v>
      </c>
      <c r="R19" s="4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</row>
    <row r="20" spans="1:86" x14ac:dyDescent="0.25">
      <c r="A20" s="42"/>
      <c r="B20" s="224" t="s">
        <v>31</v>
      </c>
      <c r="C20" s="28">
        <v>0</v>
      </c>
      <c r="D20" s="202">
        <f>C20/$C$31</f>
        <v>0</v>
      </c>
      <c r="E20" s="28">
        <v>2</v>
      </c>
      <c r="F20" s="202">
        <f t="shared" si="0"/>
        <v>2.2727272727272728E-2</v>
      </c>
      <c r="G20" s="28">
        <v>0</v>
      </c>
      <c r="H20" s="202">
        <f t="shared" ref="H20:H30" si="16">G20/$G$31</f>
        <v>0</v>
      </c>
      <c r="I20" s="28">
        <v>0</v>
      </c>
      <c r="J20" s="202">
        <f t="shared" si="10"/>
        <v>0</v>
      </c>
      <c r="K20" s="28">
        <v>0</v>
      </c>
      <c r="L20" s="202">
        <f t="shared" ref="L20:L21" si="17">K20/$K$31</f>
        <v>0</v>
      </c>
      <c r="M20" s="219">
        <v>2</v>
      </c>
      <c r="N20" s="204">
        <f t="shared" si="6"/>
        <v>2</v>
      </c>
      <c r="O20" s="205">
        <f t="shared" si="4"/>
        <v>6.4935064935064939E-3</v>
      </c>
      <c r="P20" s="206">
        <f t="shared" si="5"/>
        <v>0</v>
      </c>
      <c r="R20" s="4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86" x14ac:dyDescent="0.25">
      <c r="A21" s="42"/>
      <c r="B21" s="224" t="s">
        <v>32</v>
      </c>
      <c r="C21" s="28">
        <v>3</v>
      </c>
      <c r="D21" s="202">
        <f>C21/$C$31</f>
        <v>4.1095890410958902E-2</v>
      </c>
      <c r="E21" s="28">
        <v>1</v>
      </c>
      <c r="F21" s="202">
        <f t="shared" si="0"/>
        <v>1.1363636363636364E-2</v>
      </c>
      <c r="G21" s="28">
        <v>0</v>
      </c>
      <c r="H21" s="202">
        <f t="shared" si="16"/>
        <v>0</v>
      </c>
      <c r="I21" s="28">
        <v>5</v>
      </c>
      <c r="J21" s="202">
        <f t="shared" si="10"/>
        <v>5.6179775280898875E-2</v>
      </c>
      <c r="K21" s="28">
        <v>1</v>
      </c>
      <c r="L21" s="202">
        <f t="shared" si="17"/>
        <v>0.02</v>
      </c>
      <c r="M21" s="219">
        <v>8</v>
      </c>
      <c r="N21" s="204">
        <f t="shared" si="6"/>
        <v>10</v>
      </c>
      <c r="O21" s="205">
        <f t="shared" si="4"/>
        <v>3.2467532467532464E-2</v>
      </c>
      <c r="P21" s="206">
        <f t="shared" si="5"/>
        <v>2</v>
      </c>
      <c r="R21" s="4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86" x14ac:dyDescent="0.25">
      <c r="A22" s="42"/>
      <c r="B22" s="224" t="s">
        <v>33</v>
      </c>
      <c r="C22" s="28">
        <v>9</v>
      </c>
      <c r="D22" s="202">
        <f>C22/$C$31</f>
        <v>0.12328767123287671</v>
      </c>
      <c r="E22" s="28">
        <v>14</v>
      </c>
      <c r="F22" s="202">
        <f t="shared" si="0"/>
        <v>0.15909090909090909</v>
      </c>
      <c r="G22" s="28">
        <v>0</v>
      </c>
      <c r="H22" s="202">
        <f t="shared" si="16"/>
        <v>0</v>
      </c>
      <c r="I22" s="28">
        <v>18</v>
      </c>
      <c r="J22" s="202">
        <f t="shared" si="10"/>
        <v>0.20224719101123595</v>
      </c>
      <c r="K22" s="28">
        <v>8</v>
      </c>
      <c r="L22" s="202">
        <f>K22/$K$31</f>
        <v>0.16</v>
      </c>
      <c r="M22" s="219">
        <v>45</v>
      </c>
      <c r="N22" s="204">
        <f t="shared" si="6"/>
        <v>49</v>
      </c>
      <c r="O22" s="205">
        <f t="shared" si="4"/>
        <v>0.15909090909090909</v>
      </c>
      <c r="P22" s="206">
        <f t="shared" si="5"/>
        <v>4</v>
      </c>
      <c r="R22" s="4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86" x14ac:dyDescent="0.25">
      <c r="A23" s="42"/>
      <c r="B23" s="224" t="s">
        <v>122</v>
      </c>
      <c r="C23" s="28">
        <v>0</v>
      </c>
      <c r="D23" s="202">
        <f t="shared" ref="D23:D24" si="18">C23/$C$31</f>
        <v>0</v>
      </c>
      <c r="E23" s="28">
        <v>0</v>
      </c>
      <c r="F23" s="202">
        <f t="shared" si="0"/>
        <v>0</v>
      </c>
      <c r="G23" s="28">
        <v>0</v>
      </c>
      <c r="H23" s="202">
        <f t="shared" si="16"/>
        <v>0</v>
      </c>
      <c r="I23" s="28">
        <v>1</v>
      </c>
      <c r="J23" s="202">
        <f t="shared" si="10"/>
        <v>1.1235955056179775E-2</v>
      </c>
      <c r="K23" s="28">
        <v>0</v>
      </c>
      <c r="L23" s="202">
        <f t="shared" ref="L23:L28" si="19">K23/$K$31</f>
        <v>0</v>
      </c>
      <c r="M23" s="219">
        <v>0</v>
      </c>
      <c r="N23" s="204">
        <f t="shared" si="6"/>
        <v>1</v>
      </c>
      <c r="O23" s="205">
        <f t="shared" ref="O23:O24" si="20">N23/$N$31</f>
        <v>3.246753246753247E-3</v>
      </c>
      <c r="P23" s="206">
        <f t="shared" si="5"/>
        <v>1</v>
      </c>
      <c r="R23" s="4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86" x14ac:dyDescent="0.25">
      <c r="A24" s="42"/>
      <c r="B24" s="224" t="s">
        <v>123</v>
      </c>
      <c r="C24" s="28">
        <v>0</v>
      </c>
      <c r="D24" s="202">
        <f t="shared" si="18"/>
        <v>0</v>
      </c>
      <c r="E24" s="28">
        <v>2</v>
      </c>
      <c r="F24" s="202">
        <f t="shared" si="0"/>
        <v>2.2727272727272728E-2</v>
      </c>
      <c r="G24" s="28">
        <v>0</v>
      </c>
      <c r="H24" s="202">
        <f t="shared" si="16"/>
        <v>0</v>
      </c>
      <c r="I24" s="28">
        <v>0</v>
      </c>
      <c r="J24" s="202">
        <f t="shared" ref="J24:J26" si="21">I24/$I$31</f>
        <v>0</v>
      </c>
      <c r="K24" s="28">
        <v>0</v>
      </c>
      <c r="L24" s="202">
        <f t="shared" si="19"/>
        <v>0</v>
      </c>
      <c r="M24" s="219">
        <v>1</v>
      </c>
      <c r="N24" s="204">
        <f t="shared" si="6"/>
        <v>2</v>
      </c>
      <c r="O24" s="205">
        <f t="shared" si="20"/>
        <v>6.4935064935064939E-3</v>
      </c>
      <c r="P24" s="206">
        <f t="shared" si="5"/>
        <v>1</v>
      </c>
      <c r="R24" s="4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86" x14ac:dyDescent="0.25">
      <c r="A25" s="42"/>
      <c r="B25" s="313" t="s">
        <v>103</v>
      </c>
      <c r="C25" s="28">
        <v>1</v>
      </c>
      <c r="D25" s="202">
        <f>C25/$C$31</f>
        <v>1.3698630136986301E-2</v>
      </c>
      <c r="E25" s="28">
        <v>1</v>
      </c>
      <c r="F25" s="202">
        <f t="shared" si="0"/>
        <v>1.1363636363636364E-2</v>
      </c>
      <c r="G25" s="28">
        <v>1</v>
      </c>
      <c r="H25" s="202">
        <f t="shared" si="16"/>
        <v>0.125</v>
      </c>
      <c r="I25" s="28">
        <v>0</v>
      </c>
      <c r="J25" s="202">
        <f t="shared" si="21"/>
        <v>0</v>
      </c>
      <c r="K25" s="28">
        <v>0</v>
      </c>
      <c r="L25" s="202">
        <f t="shared" si="19"/>
        <v>0</v>
      </c>
      <c r="M25" s="219">
        <v>2</v>
      </c>
      <c r="N25" s="204">
        <f t="shared" si="6"/>
        <v>3</v>
      </c>
      <c r="O25" s="205">
        <f t="shared" ref="O25:O31" si="22">N25/$N$31</f>
        <v>9.74025974025974E-3</v>
      </c>
      <c r="P25" s="206">
        <f t="shared" si="5"/>
        <v>1</v>
      </c>
      <c r="R25" s="4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86" x14ac:dyDescent="0.25">
      <c r="B26" s="313" t="s">
        <v>124</v>
      </c>
      <c r="C26" s="28">
        <v>0</v>
      </c>
      <c r="D26" s="202">
        <f t="shared" ref="D26:D29" si="23">C26/$C$31</f>
        <v>0</v>
      </c>
      <c r="E26" s="28">
        <v>0</v>
      </c>
      <c r="F26" s="202">
        <f t="shared" si="0"/>
        <v>0</v>
      </c>
      <c r="G26" s="28">
        <v>0</v>
      </c>
      <c r="H26" s="202">
        <f t="shared" si="16"/>
        <v>0</v>
      </c>
      <c r="I26" s="28">
        <v>0</v>
      </c>
      <c r="J26" s="202">
        <f t="shared" si="21"/>
        <v>0</v>
      </c>
      <c r="K26" s="28">
        <v>0</v>
      </c>
      <c r="L26" s="202">
        <f t="shared" si="19"/>
        <v>0</v>
      </c>
      <c r="M26" s="219">
        <v>0</v>
      </c>
      <c r="N26" s="204">
        <f t="shared" si="6"/>
        <v>0</v>
      </c>
      <c r="O26" s="205">
        <f t="shared" si="22"/>
        <v>0</v>
      </c>
      <c r="P26" s="206">
        <f t="shared" si="5"/>
        <v>0</v>
      </c>
      <c r="R26" s="4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86" x14ac:dyDescent="0.25">
      <c r="A27" s="42"/>
      <c r="B27" s="313" t="s">
        <v>113</v>
      </c>
      <c r="C27" s="28">
        <v>0</v>
      </c>
      <c r="D27" s="202">
        <f t="shared" si="23"/>
        <v>0</v>
      </c>
      <c r="E27" s="28">
        <v>0</v>
      </c>
      <c r="F27" s="202">
        <f t="shared" si="0"/>
        <v>0</v>
      </c>
      <c r="G27" s="28">
        <v>0</v>
      </c>
      <c r="H27" s="202">
        <f t="shared" si="16"/>
        <v>0</v>
      </c>
      <c r="I27" s="28">
        <v>1</v>
      </c>
      <c r="J27" s="202">
        <f>I27/$I$31</f>
        <v>1.1235955056179775E-2</v>
      </c>
      <c r="K27" s="28">
        <v>0</v>
      </c>
      <c r="L27" s="202">
        <f t="shared" si="19"/>
        <v>0</v>
      </c>
      <c r="M27" s="219">
        <v>1</v>
      </c>
      <c r="N27" s="204">
        <f t="shared" si="6"/>
        <v>1</v>
      </c>
      <c r="O27" s="205">
        <f t="shared" si="22"/>
        <v>3.246753246753247E-3</v>
      </c>
      <c r="P27" s="206">
        <f>N27-M27</f>
        <v>0</v>
      </c>
      <c r="R27" s="4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86" x14ac:dyDescent="0.25">
      <c r="A28" s="42"/>
      <c r="B28" s="313" t="s">
        <v>125</v>
      </c>
      <c r="C28" s="28">
        <v>0</v>
      </c>
      <c r="D28" s="202">
        <f t="shared" si="23"/>
        <v>0</v>
      </c>
      <c r="E28" s="28">
        <v>0</v>
      </c>
      <c r="F28" s="202">
        <f t="shared" si="0"/>
        <v>0</v>
      </c>
      <c r="G28" s="28">
        <v>0</v>
      </c>
      <c r="H28" s="202">
        <f t="shared" si="16"/>
        <v>0</v>
      </c>
      <c r="I28" s="28">
        <v>1</v>
      </c>
      <c r="J28" s="202">
        <f t="shared" ref="J28:J30" si="24">I28/$I$31</f>
        <v>1.1235955056179775E-2</v>
      </c>
      <c r="K28" s="28">
        <v>0</v>
      </c>
      <c r="L28" s="202">
        <f t="shared" si="19"/>
        <v>0</v>
      </c>
      <c r="M28" s="219">
        <v>0</v>
      </c>
      <c r="N28" s="204">
        <f t="shared" si="6"/>
        <v>1</v>
      </c>
      <c r="O28" s="205">
        <f t="shared" si="22"/>
        <v>3.246753246753247E-3</v>
      </c>
      <c r="P28" s="206">
        <f>N28-M28</f>
        <v>1</v>
      </c>
      <c r="R28" s="4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86" x14ac:dyDescent="0.25">
      <c r="A29" s="42"/>
      <c r="B29" s="224" t="s">
        <v>87</v>
      </c>
      <c r="C29" s="28">
        <v>0</v>
      </c>
      <c r="D29" s="202">
        <f t="shared" si="23"/>
        <v>0</v>
      </c>
      <c r="E29" s="28">
        <v>0</v>
      </c>
      <c r="F29" s="202">
        <f t="shared" si="0"/>
        <v>0</v>
      </c>
      <c r="G29" s="28">
        <v>0</v>
      </c>
      <c r="H29" s="202">
        <f t="shared" si="16"/>
        <v>0</v>
      </c>
      <c r="I29" s="28">
        <v>1</v>
      </c>
      <c r="J29" s="202">
        <f t="shared" si="24"/>
        <v>1.1235955056179775E-2</v>
      </c>
      <c r="K29" s="28">
        <v>1</v>
      </c>
      <c r="L29" s="202">
        <f>K29/$K$31</f>
        <v>0.02</v>
      </c>
      <c r="M29" s="220">
        <v>1</v>
      </c>
      <c r="N29" s="204">
        <f t="shared" si="6"/>
        <v>2</v>
      </c>
      <c r="O29" s="205">
        <f t="shared" si="22"/>
        <v>6.4935064935064939E-3</v>
      </c>
      <c r="P29" s="206">
        <f t="shared" si="5"/>
        <v>1</v>
      </c>
      <c r="R29" s="4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86" x14ac:dyDescent="0.25">
      <c r="A30" s="42"/>
      <c r="B30" s="224" t="s">
        <v>111</v>
      </c>
      <c r="C30" s="28">
        <v>1</v>
      </c>
      <c r="D30" s="202">
        <f>C30/$C$31</f>
        <v>1.3698630136986301E-2</v>
      </c>
      <c r="E30" s="28">
        <v>0</v>
      </c>
      <c r="F30" s="202">
        <f t="shared" si="0"/>
        <v>0</v>
      </c>
      <c r="G30" s="28">
        <v>0</v>
      </c>
      <c r="H30" s="202">
        <f t="shared" si="16"/>
        <v>0</v>
      </c>
      <c r="I30" s="28">
        <v>0</v>
      </c>
      <c r="J30" s="202">
        <f t="shared" si="24"/>
        <v>0</v>
      </c>
      <c r="K30" s="28">
        <v>0</v>
      </c>
      <c r="L30" s="202">
        <f>K30/$K$31</f>
        <v>0</v>
      </c>
      <c r="M30" s="203">
        <v>1</v>
      </c>
      <c r="N30" s="204">
        <f t="shared" si="6"/>
        <v>1</v>
      </c>
      <c r="O30" s="205">
        <f t="shared" si="22"/>
        <v>3.246753246753247E-3</v>
      </c>
      <c r="P30" s="206">
        <f t="shared" si="5"/>
        <v>0</v>
      </c>
      <c r="R30" s="4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86" ht="15.75" thickBot="1" x14ac:dyDescent="0.3">
      <c r="A31" s="42"/>
      <c r="B31" s="212" t="s">
        <v>16</v>
      </c>
      <c r="C31" s="213">
        <f>SUM(C5:C30)</f>
        <v>73</v>
      </c>
      <c r="D31" s="214">
        <f>C31/$C$31</f>
        <v>1</v>
      </c>
      <c r="E31" s="213">
        <f>SUM(E5:E30)</f>
        <v>88</v>
      </c>
      <c r="F31" s="214">
        <f t="shared" si="0"/>
        <v>1</v>
      </c>
      <c r="G31" s="213">
        <f>SUM(G6:G30)</f>
        <v>8</v>
      </c>
      <c r="H31" s="214">
        <f>G31/$G$31</f>
        <v>1</v>
      </c>
      <c r="I31" s="213">
        <f>SUM(I6:I30)</f>
        <v>89</v>
      </c>
      <c r="J31" s="214">
        <f>I31/$I$31</f>
        <v>1</v>
      </c>
      <c r="K31" s="213">
        <f>SUM(K6:K30)</f>
        <v>50</v>
      </c>
      <c r="L31" s="214">
        <f>K31/$K$31</f>
        <v>1</v>
      </c>
      <c r="M31" s="213">
        <f>SUM(M5:M30)</f>
        <v>282</v>
      </c>
      <c r="N31" s="213">
        <f>SUM(N5:N30)</f>
        <v>308</v>
      </c>
      <c r="O31" s="214">
        <f t="shared" si="22"/>
        <v>1</v>
      </c>
      <c r="P31" s="215">
        <f t="shared" si="5"/>
        <v>26</v>
      </c>
      <c r="R31" s="4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86" x14ac:dyDescent="0.25">
      <c r="A32" s="42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210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</sheetData>
  <mergeCells count="6">
    <mergeCell ref="N3:P3"/>
    <mergeCell ref="C3:D3"/>
    <mergeCell ref="E3:F3"/>
    <mergeCell ref="I3:J3"/>
    <mergeCell ref="K3:L3"/>
    <mergeCell ref="G3:H3"/>
  </mergeCells>
  <phoneticPr fontId="9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="130" zoomScaleNormal="130" workbookViewId="0">
      <selection activeCell="G18" sqref="G18"/>
    </sheetView>
  </sheetViews>
  <sheetFormatPr defaultRowHeight="15" x14ac:dyDescent="0.25"/>
  <cols>
    <col min="1" max="1" width="0.140625" style="32" customWidth="1"/>
    <col min="2" max="2" width="12.7109375" customWidth="1"/>
    <col min="3" max="3" width="3.7109375" style="32" customWidth="1"/>
    <col min="4" max="4" width="4.85546875" style="32" bestFit="1" customWidth="1"/>
    <col min="5" max="5" width="4" bestFit="1" customWidth="1"/>
    <col min="6" max="6" width="4.85546875" bestFit="1" customWidth="1"/>
    <col min="7" max="7" width="4" bestFit="1" customWidth="1"/>
    <col min="8" max="8" width="4.85546875" bestFit="1" customWidth="1"/>
    <col min="9" max="9" width="4.28515625" customWidth="1"/>
    <col min="10" max="11" width="4.5703125" customWidth="1"/>
    <col min="12" max="12" width="5.140625" customWidth="1"/>
    <col min="13" max="13" width="3.85546875" customWidth="1"/>
    <col min="14" max="14" width="4.5703125" customWidth="1"/>
    <col min="15" max="15" width="3.42578125" customWidth="1"/>
    <col min="16" max="16" width="5.14062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3.7109375" customWidth="1"/>
    <col min="24" max="24" width="4.7109375" customWidth="1"/>
    <col min="25" max="25" width="4.28515625" customWidth="1"/>
    <col min="26" max="26" width="5.28515625" customWidth="1"/>
    <col min="27" max="27" width="3.85546875" customWidth="1"/>
    <col min="28" max="28" width="4.7109375" customWidth="1"/>
    <col min="29" max="29" width="3.85546875" customWidth="1"/>
    <col min="30" max="30" width="4.7109375" customWidth="1"/>
    <col min="31" max="31" width="3.85546875" customWidth="1"/>
    <col min="32" max="32" width="4.7109375" customWidth="1"/>
  </cols>
  <sheetData>
    <row r="1" spans="1:32" s="186" customFormat="1" ht="11.25" x14ac:dyDescent="0.2">
      <c r="A1" s="184"/>
      <c r="B1" s="185" t="s">
        <v>82</v>
      </c>
      <c r="C1" s="184"/>
      <c r="D1" s="184"/>
    </row>
    <row r="2" spans="1:32" s="186" customFormat="1" ht="11.25" x14ac:dyDescent="0.2">
      <c r="A2" s="184"/>
      <c r="B2" s="185" t="s">
        <v>90</v>
      </c>
      <c r="C2" s="184"/>
      <c r="D2" s="184"/>
    </row>
    <row r="3" spans="1:32" s="26" customFormat="1" ht="12.75" thickBot="1" x14ac:dyDescent="0.25">
      <c r="A3" s="31"/>
      <c r="B3" s="27"/>
      <c r="C3" s="31"/>
      <c r="D3" s="31"/>
    </row>
    <row r="4" spans="1:32" ht="18.75" customHeight="1" thickBot="1" x14ac:dyDescent="0.3">
      <c r="A4" s="320"/>
      <c r="B4" s="156"/>
      <c r="C4" s="367" t="s">
        <v>91</v>
      </c>
      <c r="D4" s="368"/>
      <c r="E4" s="367" t="s">
        <v>92</v>
      </c>
      <c r="F4" s="368"/>
      <c r="G4" s="367" t="s">
        <v>93</v>
      </c>
      <c r="H4" s="368"/>
      <c r="I4" s="367" t="s">
        <v>98</v>
      </c>
      <c r="J4" s="368"/>
      <c r="K4" s="367" t="s">
        <v>100</v>
      </c>
      <c r="L4" s="368"/>
      <c r="M4" s="367" t="s">
        <v>102</v>
      </c>
      <c r="N4" s="368"/>
      <c r="O4" s="367" t="s">
        <v>104</v>
      </c>
      <c r="P4" s="368"/>
      <c r="Q4" s="367" t="s">
        <v>105</v>
      </c>
      <c r="R4" s="368"/>
      <c r="S4" s="367" t="s">
        <v>106</v>
      </c>
      <c r="T4" s="368"/>
      <c r="U4" s="367" t="s">
        <v>107</v>
      </c>
      <c r="V4" s="368"/>
      <c r="W4" s="367" t="s">
        <v>110</v>
      </c>
      <c r="X4" s="368"/>
      <c r="Y4" s="367" t="s">
        <v>114</v>
      </c>
      <c r="Z4" s="368"/>
      <c r="AA4" s="367" t="s">
        <v>112</v>
      </c>
      <c r="AB4" s="368"/>
      <c r="AC4" s="367" t="s">
        <v>116</v>
      </c>
      <c r="AD4" s="368"/>
      <c r="AE4" s="367" t="s">
        <v>134</v>
      </c>
      <c r="AF4" s="368"/>
    </row>
    <row r="5" spans="1:32" ht="15.75" thickBot="1" x14ac:dyDescent="0.3">
      <c r="A5" s="320"/>
      <c r="B5" s="157"/>
      <c r="C5" s="158" t="s">
        <v>48</v>
      </c>
      <c r="D5" s="159" t="s">
        <v>49</v>
      </c>
      <c r="E5" s="158" t="s">
        <v>48</v>
      </c>
      <c r="F5" s="159" t="s">
        <v>49</v>
      </c>
      <c r="G5" s="158" t="s">
        <v>48</v>
      </c>
      <c r="H5" s="159" t="s">
        <v>49</v>
      </c>
      <c r="I5" s="158" t="s">
        <v>48</v>
      </c>
      <c r="J5" s="159" t="s">
        <v>49</v>
      </c>
      <c r="K5" s="158" t="s">
        <v>48</v>
      </c>
      <c r="L5" s="159" t="s">
        <v>49</v>
      </c>
      <c r="M5" s="158" t="s">
        <v>48</v>
      </c>
      <c r="N5" s="159" t="s">
        <v>49</v>
      </c>
      <c r="O5" s="158" t="s">
        <v>48</v>
      </c>
      <c r="P5" s="159" t="s">
        <v>49</v>
      </c>
      <c r="Q5" s="158" t="s">
        <v>48</v>
      </c>
      <c r="R5" s="159" t="s">
        <v>49</v>
      </c>
      <c r="S5" s="158" t="s">
        <v>48</v>
      </c>
      <c r="T5" s="159" t="s">
        <v>49</v>
      </c>
      <c r="U5" s="158" t="s">
        <v>48</v>
      </c>
      <c r="V5" s="159" t="s">
        <v>49</v>
      </c>
      <c r="W5" s="158" t="s">
        <v>48</v>
      </c>
      <c r="X5" s="159" t="s">
        <v>49</v>
      </c>
      <c r="Y5" s="158" t="s">
        <v>48</v>
      </c>
      <c r="Z5" s="159" t="s">
        <v>49</v>
      </c>
      <c r="AA5" s="158" t="s">
        <v>48</v>
      </c>
      <c r="AB5" s="159" t="s">
        <v>49</v>
      </c>
      <c r="AC5" s="158" t="s">
        <v>48</v>
      </c>
      <c r="AD5" s="159" t="s">
        <v>49</v>
      </c>
      <c r="AE5" s="158" t="s">
        <v>48</v>
      </c>
      <c r="AF5" s="159" t="s">
        <v>49</v>
      </c>
    </row>
    <row r="6" spans="1:32" s="32" customFormat="1" x14ac:dyDescent="0.25">
      <c r="A6" s="317"/>
      <c r="B6" s="160" t="s">
        <v>25</v>
      </c>
      <c r="C6" s="161">
        <v>50</v>
      </c>
      <c r="D6" s="162">
        <v>0.15479876160990713</v>
      </c>
      <c r="E6" s="161">
        <v>52</v>
      </c>
      <c r="F6" s="162">
        <f t="shared" ref="F6:F11" si="0">E6/$E$11</f>
        <v>0.16149068322981366</v>
      </c>
      <c r="G6" s="161">
        <v>53</v>
      </c>
      <c r="H6" s="162">
        <f t="shared" ref="H6:H11" si="1">G6/$E$11</f>
        <v>0.16459627329192547</v>
      </c>
      <c r="I6" s="161">
        <v>51</v>
      </c>
      <c r="J6" s="162">
        <f t="shared" ref="J6:J11" si="2">I6/$I$11</f>
        <v>0.18149466192170818</v>
      </c>
      <c r="K6" s="161">
        <v>54</v>
      </c>
      <c r="L6" s="162">
        <f t="shared" ref="L6:L11" si="3">K6/$K$11</f>
        <v>0.18620689655172415</v>
      </c>
      <c r="M6" s="161">
        <v>51</v>
      </c>
      <c r="N6" s="162">
        <f t="shared" ref="N6:N11" si="4">M6/$M$11</f>
        <v>0.1705685618729097</v>
      </c>
      <c r="O6" s="161">
        <v>58</v>
      </c>
      <c r="P6" s="162">
        <f t="shared" ref="P6:P11" si="5">O6/$O$11</f>
        <v>0.1939799331103679</v>
      </c>
      <c r="Q6" s="161">
        <v>41</v>
      </c>
      <c r="R6" s="162">
        <f t="shared" ref="R6:R11" si="6">Q6/$Q$11</f>
        <v>0.15185185185185185</v>
      </c>
      <c r="S6" s="161">
        <v>45</v>
      </c>
      <c r="T6" s="162">
        <f>S6/$Q$11</f>
        <v>0.16666666666666666</v>
      </c>
      <c r="U6" s="161">
        <v>35</v>
      </c>
      <c r="V6" s="162">
        <f>U6/$Q$11</f>
        <v>0.12962962962962962</v>
      </c>
      <c r="W6" s="161">
        <v>33</v>
      </c>
      <c r="X6" s="162">
        <f>W6/$Q$11</f>
        <v>0.12222222222222222</v>
      </c>
      <c r="Y6" s="161">
        <v>36</v>
      </c>
      <c r="Z6" s="162">
        <f>Y6/$Q$11</f>
        <v>0.13333333333333333</v>
      </c>
      <c r="AA6" s="161">
        <v>42</v>
      </c>
      <c r="AB6" s="162">
        <f>AA6/$Q$11</f>
        <v>0.15555555555555556</v>
      </c>
      <c r="AC6" s="161">
        <v>46</v>
      </c>
      <c r="AD6" s="162">
        <f>AC6/$Q$11</f>
        <v>0.17037037037037037</v>
      </c>
      <c r="AE6" s="161">
        <v>48</v>
      </c>
      <c r="AF6" s="162">
        <f>AE6/$Q$11</f>
        <v>0.17777777777777778</v>
      </c>
    </row>
    <row r="7" spans="1:32" s="32" customFormat="1" x14ac:dyDescent="0.25">
      <c r="A7" s="317"/>
      <c r="B7" s="163" t="s">
        <v>28</v>
      </c>
      <c r="C7" s="161">
        <v>106</v>
      </c>
      <c r="D7" s="162">
        <v>0.32817337461300311</v>
      </c>
      <c r="E7" s="161">
        <v>114</v>
      </c>
      <c r="F7" s="162">
        <f t="shared" si="0"/>
        <v>0.35403726708074534</v>
      </c>
      <c r="G7" s="161">
        <v>111</v>
      </c>
      <c r="H7" s="162">
        <f t="shared" si="1"/>
        <v>0.34472049689440992</v>
      </c>
      <c r="I7" s="161">
        <v>95</v>
      </c>
      <c r="J7" s="162">
        <f t="shared" si="2"/>
        <v>0.33807829181494664</v>
      </c>
      <c r="K7" s="161">
        <v>94</v>
      </c>
      <c r="L7" s="162">
        <f t="shared" si="3"/>
        <v>0.32413793103448274</v>
      </c>
      <c r="M7" s="161">
        <v>107</v>
      </c>
      <c r="N7" s="162">
        <f t="shared" si="4"/>
        <v>0.35785953177257523</v>
      </c>
      <c r="O7" s="161">
        <v>101</v>
      </c>
      <c r="P7" s="162">
        <f t="shared" si="5"/>
        <v>0.33779264214046822</v>
      </c>
      <c r="Q7" s="161">
        <v>89</v>
      </c>
      <c r="R7" s="162">
        <f t="shared" si="6"/>
        <v>0.32962962962962961</v>
      </c>
      <c r="S7" s="161">
        <v>97</v>
      </c>
      <c r="T7" s="162">
        <f>S7/$Q$11</f>
        <v>0.35925925925925928</v>
      </c>
      <c r="U7" s="161">
        <v>116</v>
      </c>
      <c r="V7" s="162">
        <f>U7/$Q$11</f>
        <v>0.42962962962962964</v>
      </c>
      <c r="W7" s="161">
        <v>123</v>
      </c>
      <c r="X7" s="162">
        <f>W7/$Q$11</f>
        <v>0.45555555555555555</v>
      </c>
      <c r="Y7" s="161">
        <v>111</v>
      </c>
      <c r="Z7" s="162">
        <f>Y7/$Q$11</f>
        <v>0.41111111111111109</v>
      </c>
      <c r="AA7" s="161">
        <v>117</v>
      </c>
      <c r="AB7" s="162">
        <f>AA7/$Q$11</f>
        <v>0.43333333333333335</v>
      </c>
      <c r="AC7" s="161">
        <v>120</v>
      </c>
      <c r="AD7" s="162">
        <f>AC7/$Q$11</f>
        <v>0.44444444444444442</v>
      </c>
      <c r="AE7" s="161">
        <v>127</v>
      </c>
      <c r="AF7" s="162">
        <f>AE7/$Q$11</f>
        <v>0.47037037037037038</v>
      </c>
    </row>
    <row r="8" spans="1:32" s="32" customFormat="1" ht="27.75" customHeight="1" x14ac:dyDescent="0.25">
      <c r="A8" s="317"/>
      <c r="B8" s="163" t="s">
        <v>30</v>
      </c>
      <c r="C8" s="161">
        <v>42</v>
      </c>
      <c r="D8" s="162">
        <v>0.13003095975232198</v>
      </c>
      <c r="E8" s="161">
        <v>36</v>
      </c>
      <c r="F8" s="162">
        <f t="shared" si="0"/>
        <v>0.11180124223602485</v>
      </c>
      <c r="G8" s="161">
        <v>36</v>
      </c>
      <c r="H8" s="162">
        <f t="shared" si="1"/>
        <v>0.11180124223602485</v>
      </c>
      <c r="I8" s="161">
        <v>34</v>
      </c>
      <c r="J8" s="162">
        <f t="shared" si="2"/>
        <v>0.12099644128113879</v>
      </c>
      <c r="K8" s="161">
        <v>29</v>
      </c>
      <c r="L8" s="162">
        <f t="shared" si="3"/>
        <v>0.1</v>
      </c>
      <c r="M8" s="161">
        <v>32</v>
      </c>
      <c r="N8" s="162">
        <f t="shared" si="4"/>
        <v>0.10702341137123746</v>
      </c>
      <c r="O8" s="161">
        <v>27</v>
      </c>
      <c r="P8" s="162">
        <f t="shared" si="5"/>
        <v>9.0301003344481601E-2</v>
      </c>
      <c r="Q8" s="161">
        <v>27</v>
      </c>
      <c r="R8" s="162">
        <f t="shared" si="6"/>
        <v>0.1</v>
      </c>
      <c r="S8" s="161">
        <v>27</v>
      </c>
      <c r="T8" s="162">
        <f>S8/$Q$11</f>
        <v>0.1</v>
      </c>
      <c r="U8" s="161">
        <v>31</v>
      </c>
      <c r="V8" s="162">
        <f>U8/$Q$11</f>
        <v>0.11481481481481481</v>
      </c>
      <c r="W8" s="161">
        <v>31</v>
      </c>
      <c r="X8" s="162">
        <f>W8/$Q$11</f>
        <v>0.11481481481481481</v>
      </c>
      <c r="Y8" s="161">
        <v>38</v>
      </c>
      <c r="Z8" s="162">
        <f>Y8/$Q$11</f>
        <v>0.14074074074074075</v>
      </c>
      <c r="AA8" s="161">
        <v>35</v>
      </c>
      <c r="AB8" s="162">
        <f>AA8/$Q$11</f>
        <v>0.12962962962962962</v>
      </c>
      <c r="AC8" s="161">
        <v>28</v>
      </c>
      <c r="AD8" s="162">
        <f>AC8/$Q$11</f>
        <v>0.1037037037037037</v>
      </c>
      <c r="AE8" s="161">
        <v>32</v>
      </c>
      <c r="AF8" s="162">
        <f>AE8/$Q$11</f>
        <v>0.11851851851851852</v>
      </c>
    </row>
    <row r="9" spans="1:32" s="32" customFormat="1" ht="15.75" thickBot="1" x14ac:dyDescent="0.3">
      <c r="A9" s="317"/>
      <c r="B9" s="164" t="s">
        <v>33</v>
      </c>
      <c r="C9" s="165">
        <v>59</v>
      </c>
      <c r="D9" s="166">
        <v>0.1826625386996904</v>
      </c>
      <c r="E9" s="165">
        <v>56</v>
      </c>
      <c r="F9" s="166">
        <f t="shared" si="0"/>
        <v>0.17391304347826086</v>
      </c>
      <c r="G9" s="165">
        <v>59</v>
      </c>
      <c r="H9" s="166">
        <f t="shared" si="1"/>
        <v>0.18322981366459629</v>
      </c>
      <c r="I9" s="165">
        <v>56</v>
      </c>
      <c r="J9" s="167">
        <f t="shared" si="2"/>
        <v>0.199288256227758</v>
      </c>
      <c r="K9" s="165">
        <v>56</v>
      </c>
      <c r="L9" s="168">
        <f t="shared" si="3"/>
        <v>0.19310344827586207</v>
      </c>
      <c r="M9" s="165">
        <v>53</v>
      </c>
      <c r="N9" s="162">
        <f t="shared" si="4"/>
        <v>0.17725752508361203</v>
      </c>
      <c r="O9" s="165">
        <v>55</v>
      </c>
      <c r="P9" s="162">
        <f t="shared" si="5"/>
        <v>0.18394648829431437</v>
      </c>
      <c r="Q9" s="165">
        <v>52</v>
      </c>
      <c r="R9" s="162">
        <f t="shared" si="6"/>
        <v>0.19259259259259259</v>
      </c>
      <c r="S9" s="165">
        <v>47</v>
      </c>
      <c r="T9" s="162">
        <f>S9/$Q$11</f>
        <v>0.17407407407407408</v>
      </c>
      <c r="U9" s="165">
        <v>36</v>
      </c>
      <c r="V9" s="162">
        <f>U9/$Q$11</f>
        <v>0.13333333333333333</v>
      </c>
      <c r="W9" s="165">
        <v>41</v>
      </c>
      <c r="X9" s="162">
        <f>W9/$Q$11</f>
        <v>0.15185185185185185</v>
      </c>
      <c r="Y9" s="165">
        <v>37</v>
      </c>
      <c r="Z9" s="162">
        <f>Y9/$Q$11</f>
        <v>0.13703703703703704</v>
      </c>
      <c r="AA9" s="165">
        <v>42</v>
      </c>
      <c r="AB9" s="162">
        <f>AA9/$Q$11</f>
        <v>0.15555555555555556</v>
      </c>
      <c r="AC9" s="165">
        <v>45</v>
      </c>
      <c r="AD9" s="162">
        <f>AC9/$Q$11</f>
        <v>0.16666666666666666</v>
      </c>
      <c r="AE9" s="165">
        <v>49</v>
      </c>
      <c r="AF9" s="162">
        <f>AE9/$Q$11</f>
        <v>0.18148148148148149</v>
      </c>
    </row>
    <row r="10" spans="1:32" s="32" customFormat="1" ht="15.75" customHeight="1" thickBot="1" x14ac:dyDescent="0.3">
      <c r="A10" s="317"/>
      <c r="B10" s="172" t="s">
        <v>81</v>
      </c>
      <c r="C10" s="173">
        <v>257</v>
      </c>
      <c r="D10" s="174">
        <v>0.79566563467492257</v>
      </c>
      <c r="E10" s="173">
        <f>SUM(E6:E9)</f>
        <v>258</v>
      </c>
      <c r="F10" s="174">
        <f t="shared" si="0"/>
        <v>0.80124223602484468</v>
      </c>
      <c r="G10" s="173">
        <f>SUM(G6:G9)</f>
        <v>259</v>
      </c>
      <c r="H10" s="174">
        <f t="shared" si="1"/>
        <v>0.80434782608695654</v>
      </c>
      <c r="I10" s="173">
        <f>SUM(I6:I9)</f>
        <v>236</v>
      </c>
      <c r="J10" s="174">
        <f t="shared" si="2"/>
        <v>0.83985765124555156</v>
      </c>
      <c r="K10" s="173">
        <f>SUM(K6:K9)</f>
        <v>233</v>
      </c>
      <c r="L10" s="175">
        <f t="shared" si="3"/>
        <v>0.80344827586206902</v>
      </c>
      <c r="M10" s="173">
        <f>SUM(M6:M9)</f>
        <v>243</v>
      </c>
      <c r="N10" s="176">
        <f t="shared" si="4"/>
        <v>0.81270903010033446</v>
      </c>
      <c r="O10" s="173">
        <f>SUM(O6:O9)</f>
        <v>241</v>
      </c>
      <c r="P10" s="176">
        <f t="shared" si="5"/>
        <v>0.80602006688963213</v>
      </c>
      <c r="Q10" s="173">
        <f>SUM(Q6:Q9)</f>
        <v>209</v>
      </c>
      <c r="R10" s="176">
        <f t="shared" si="6"/>
        <v>0.77407407407407403</v>
      </c>
      <c r="S10" s="173">
        <f>SUM(S6:S9)</f>
        <v>216</v>
      </c>
      <c r="T10" s="176">
        <f>S10/$Q$11</f>
        <v>0.8</v>
      </c>
      <c r="U10" s="173">
        <f>SUM(U6:U9)</f>
        <v>218</v>
      </c>
      <c r="V10" s="176">
        <f>U10/$Q$11</f>
        <v>0.80740740740740746</v>
      </c>
      <c r="W10" s="173">
        <f>SUM(W6:W9)</f>
        <v>228</v>
      </c>
      <c r="X10" s="176">
        <f>W10/$Q$11</f>
        <v>0.84444444444444444</v>
      </c>
      <c r="Y10" s="173">
        <f>SUM(Y6:Y9)</f>
        <v>222</v>
      </c>
      <c r="Z10" s="176">
        <f>Y10/$Q$11</f>
        <v>0.82222222222222219</v>
      </c>
      <c r="AA10" s="173">
        <f>SUM(AA6:AA9)</f>
        <v>236</v>
      </c>
      <c r="AB10" s="176">
        <f>AA10/$Q$11</f>
        <v>0.87407407407407411</v>
      </c>
      <c r="AC10" s="173">
        <f>SUM(AC6:AC9)</f>
        <v>239</v>
      </c>
      <c r="AD10" s="176">
        <f>AC10/$Q$11</f>
        <v>0.88518518518518519</v>
      </c>
      <c r="AE10" s="173">
        <v>256</v>
      </c>
      <c r="AF10" s="176">
        <f>AE10/$Q$11</f>
        <v>0.94814814814814818</v>
      </c>
    </row>
    <row r="11" spans="1:32" ht="15.75" thickBot="1" x14ac:dyDescent="0.3">
      <c r="A11" s="319"/>
      <c r="B11" s="169" t="s">
        <v>94</v>
      </c>
      <c r="C11" s="170">
        <v>323</v>
      </c>
      <c r="D11" s="171">
        <v>1</v>
      </c>
      <c r="E11" s="170">
        <v>322</v>
      </c>
      <c r="F11" s="318">
        <f t="shared" si="0"/>
        <v>1</v>
      </c>
      <c r="G11" s="170">
        <v>323</v>
      </c>
      <c r="H11" s="171">
        <f t="shared" si="1"/>
        <v>1.0031055900621118</v>
      </c>
      <c r="I11" s="170">
        <v>281</v>
      </c>
      <c r="J11" s="171">
        <f t="shared" si="2"/>
        <v>1</v>
      </c>
      <c r="K11" s="170">
        <v>290</v>
      </c>
      <c r="L11" s="171">
        <f t="shared" si="3"/>
        <v>1</v>
      </c>
      <c r="M11" s="170">
        <v>299</v>
      </c>
      <c r="N11" s="171">
        <f t="shared" si="4"/>
        <v>1</v>
      </c>
      <c r="O11" s="170">
        <v>299</v>
      </c>
      <c r="P11" s="171">
        <f t="shared" si="5"/>
        <v>1</v>
      </c>
      <c r="Q11" s="170">
        <v>270</v>
      </c>
      <c r="R11" s="171">
        <f t="shared" si="6"/>
        <v>1</v>
      </c>
      <c r="S11" s="170">
        <v>275</v>
      </c>
      <c r="T11" s="171">
        <v>1</v>
      </c>
      <c r="U11" s="170">
        <v>280</v>
      </c>
      <c r="V11" s="171">
        <v>1</v>
      </c>
      <c r="W11" s="170">
        <v>282</v>
      </c>
      <c r="X11" s="171">
        <v>1</v>
      </c>
      <c r="Y11" s="170">
        <v>272</v>
      </c>
      <c r="Z11" s="171">
        <v>1</v>
      </c>
      <c r="AA11" s="170">
        <v>287</v>
      </c>
      <c r="AB11" s="171">
        <v>1</v>
      </c>
      <c r="AC11" s="170">
        <v>285</v>
      </c>
      <c r="AD11" s="171">
        <v>1</v>
      </c>
      <c r="AE11" s="170">
        <v>308</v>
      </c>
      <c r="AF11" s="171">
        <v>1</v>
      </c>
    </row>
    <row r="12" spans="1:32" x14ac:dyDescent="0.25">
      <c r="A12" s="317"/>
      <c r="B12" s="316"/>
      <c r="F12" s="315"/>
    </row>
    <row r="13" spans="1:32" x14ac:dyDescent="0.25">
      <c r="A13" s="314"/>
      <c r="B13" s="32"/>
    </row>
    <row r="14" spans="1:32" x14ac:dyDescent="0.25">
      <c r="B14" s="32"/>
    </row>
    <row r="15" spans="1:32" x14ac:dyDescent="0.25">
      <c r="B15" s="32"/>
    </row>
  </sheetData>
  <mergeCells count="15">
    <mergeCell ref="M4:N4"/>
    <mergeCell ref="C4:D4"/>
    <mergeCell ref="K4:L4"/>
    <mergeCell ref="I4:J4"/>
    <mergeCell ref="G4:H4"/>
    <mergeCell ref="E4:F4"/>
    <mergeCell ref="U4:V4"/>
    <mergeCell ref="S4:T4"/>
    <mergeCell ref="Q4:R4"/>
    <mergeCell ref="O4:P4"/>
    <mergeCell ref="AE4:AF4"/>
    <mergeCell ref="AC4:AD4"/>
    <mergeCell ref="AA4:AB4"/>
    <mergeCell ref="Y4:Z4"/>
    <mergeCell ref="W4:X4"/>
  </mergeCells>
  <pageMargins left="0.15748031496062992" right="0.19685039370078741" top="0.98425196850393704" bottom="0.98425196850393704" header="0.51181102362204722" footer="0.51181102362204722"/>
  <pageSetup paperSize="9" scale="9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10" workbookViewId="0">
      <selection activeCell="L41" sqref="L41"/>
    </sheetView>
  </sheetViews>
  <sheetFormatPr defaultRowHeight="15" x14ac:dyDescent="0.25"/>
  <cols>
    <col min="1" max="1" width="2.28515625" customWidth="1"/>
    <col min="2" max="2" width="25.42578125" customWidth="1"/>
    <col min="3" max="3" width="8.5703125" customWidth="1"/>
    <col min="4" max="4" width="8.85546875" customWidth="1"/>
    <col min="5" max="5" width="8.28515625" customWidth="1"/>
    <col min="6" max="6" width="8.85546875" customWidth="1"/>
    <col min="7" max="7" width="7.140625" customWidth="1"/>
    <col min="8" max="8" width="7.85546875" customWidth="1"/>
    <col min="9" max="10" width="8.85546875" customWidth="1"/>
    <col min="11" max="11" width="6.85546875" customWidth="1"/>
    <col min="12" max="12" width="8" customWidth="1"/>
    <col min="13" max="13" width="7.5703125" customWidth="1"/>
    <col min="14" max="14" width="8.85546875" customWidth="1"/>
  </cols>
  <sheetData>
    <row r="1" spans="1:22" x14ac:dyDescent="0.25">
      <c r="A1" s="14" t="s">
        <v>68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22" ht="15.75" thickBot="1" x14ac:dyDescent="0.3">
      <c r="A2" s="16" t="s">
        <v>129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22" ht="15.75" thickBot="1" x14ac:dyDescent="0.3">
      <c r="A3" s="1"/>
      <c r="B3" s="1" t="s">
        <v>34</v>
      </c>
      <c r="C3" s="381" t="s">
        <v>65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</row>
    <row r="4" spans="1:22" ht="15.75" thickBot="1" x14ac:dyDescent="0.3">
      <c r="A4" s="87"/>
      <c r="B4" s="12"/>
      <c r="C4" s="376" t="s">
        <v>2</v>
      </c>
      <c r="D4" s="377"/>
      <c r="E4" s="376" t="s">
        <v>3</v>
      </c>
      <c r="F4" s="378"/>
      <c r="G4" s="376" t="s">
        <v>4</v>
      </c>
      <c r="H4" s="377"/>
      <c r="I4" s="376" t="s">
        <v>5</v>
      </c>
      <c r="J4" s="377"/>
      <c r="K4" s="376" t="s">
        <v>6</v>
      </c>
      <c r="L4" s="377"/>
      <c r="M4" s="384" t="s">
        <v>1</v>
      </c>
      <c r="N4" s="380"/>
    </row>
    <row r="5" spans="1:22" ht="15.75" thickBot="1" x14ac:dyDescent="0.3">
      <c r="A5" s="88"/>
      <c r="B5" s="88"/>
      <c r="C5" s="117" t="s">
        <v>48</v>
      </c>
      <c r="D5" s="118" t="s">
        <v>49</v>
      </c>
      <c r="E5" s="117" t="s">
        <v>48</v>
      </c>
      <c r="F5" s="118" t="s">
        <v>49</v>
      </c>
      <c r="G5" s="127" t="s">
        <v>48</v>
      </c>
      <c r="H5" s="118" t="s">
        <v>49</v>
      </c>
      <c r="I5" s="117" t="s">
        <v>48</v>
      </c>
      <c r="J5" s="118" t="s">
        <v>49</v>
      </c>
      <c r="K5" s="117" t="s">
        <v>48</v>
      </c>
      <c r="L5" s="118" t="s">
        <v>49</v>
      </c>
      <c r="M5" s="72" t="s">
        <v>48</v>
      </c>
      <c r="N5" s="73" t="s">
        <v>49</v>
      </c>
    </row>
    <row r="6" spans="1:22" x14ac:dyDescent="0.25">
      <c r="A6" s="46">
        <v>1</v>
      </c>
      <c r="B6" s="126" t="s">
        <v>7</v>
      </c>
      <c r="C6" s="28">
        <v>4</v>
      </c>
      <c r="D6" s="128">
        <f t="shared" ref="D6:D15" si="0">C6/$C$15</f>
        <v>5.4794520547945202E-2</v>
      </c>
      <c r="E6" s="28">
        <v>0</v>
      </c>
      <c r="F6" s="128">
        <f t="shared" ref="F6:F15" si="1">E6/$E$15</f>
        <v>0</v>
      </c>
      <c r="G6" s="28">
        <v>0</v>
      </c>
      <c r="H6" s="128">
        <f t="shared" ref="H6:H15" si="2">G6/$G$15</f>
        <v>0</v>
      </c>
      <c r="I6" s="28">
        <v>3</v>
      </c>
      <c r="J6" s="128">
        <f t="shared" ref="J6:J15" si="3">I6/$I$15</f>
        <v>3.3707865168539325E-2</v>
      </c>
      <c r="K6" s="28">
        <v>0</v>
      </c>
      <c r="L6" s="114">
        <f t="shared" ref="L6:L15" si="4">K6/$K$15</f>
        <v>0</v>
      </c>
      <c r="M6" s="91">
        <f>SUM(C6,E6,G6,I6,K6)</f>
        <v>7</v>
      </c>
      <c r="N6" s="90">
        <f t="shared" ref="N6:N15" si="5">M6/$M$15</f>
        <v>2.2727272727272728E-2</v>
      </c>
    </row>
    <row r="7" spans="1:22" x14ac:dyDescent="0.25">
      <c r="A7" s="46">
        <v>2</v>
      </c>
      <c r="B7" s="82" t="s">
        <v>8</v>
      </c>
      <c r="C7" s="28">
        <v>16</v>
      </c>
      <c r="D7" s="129">
        <f t="shared" si="0"/>
        <v>0.21917808219178081</v>
      </c>
      <c r="E7" s="28">
        <v>8</v>
      </c>
      <c r="F7" s="129">
        <f t="shared" si="1"/>
        <v>9.0909090909090912E-2</v>
      </c>
      <c r="G7" s="28">
        <v>0</v>
      </c>
      <c r="H7" s="129">
        <f t="shared" si="2"/>
        <v>0</v>
      </c>
      <c r="I7" s="28">
        <v>8</v>
      </c>
      <c r="J7" s="129">
        <f t="shared" si="3"/>
        <v>8.98876404494382E-2</v>
      </c>
      <c r="K7" s="28">
        <v>3</v>
      </c>
      <c r="L7" s="130">
        <f t="shared" si="4"/>
        <v>0.06</v>
      </c>
      <c r="M7" s="85">
        <f t="shared" ref="M7:M15" si="6">SUM(C7,E7,G7,I7,K7)</f>
        <v>35</v>
      </c>
      <c r="N7" s="44">
        <f t="shared" si="5"/>
        <v>0.11363636363636363</v>
      </c>
    </row>
    <row r="8" spans="1:22" x14ac:dyDescent="0.25">
      <c r="A8" s="46">
        <v>3</v>
      </c>
      <c r="B8" s="82" t="s">
        <v>9</v>
      </c>
      <c r="C8" s="28">
        <v>8</v>
      </c>
      <c r="D8" s="129">
        <f t="shared" si="0"/>
        <v>0.1095890410958904</v>
      </c>
      <c r="E8" s="28">
        <v>11</v>
      </c>
      <c r="F8" s="129">
        <f t="shared" si="1"/>
        <v>0.125</v>
      </c>
      <c r="G8" s="28">
        <v>0</v>
      </c>
      <c r="H8" s="129">
        <f t="shared" si="2"/>
        <v>0</v>
      </c>
      <c r="I8" s="28">
        <v>7</v>
      </c>
      <c r="J8" s="129">
        <f t="shared" si="3"/>
        <v>7.8651685393258425E-2</v>
      </c>
      <c r="K8" s="28">
        <v>3</v>
      </c>
      <c r="L8" s="130">
        <f t="shared" si="4"/>
        <v>0.06</v>
      </c>
      <c r="M8" s="85">
        <f t="shared" si="6"/>
        <v>29</v>
      </c>
      <c r="N8" s="44">
        <f t="shared" si="5"/>
        <v>9.4155844155844159E-2</v>
      </c>
    </row>
    <row r="9" spans="1:22" x14ac:dyDescent="0.25">
      <c r="A9" s="46">
        <v>4</v>
      </c>
      <c r="B9" s="81" t="s">
        <v>10</v>
      </c>
      <c r="C9" s="28">
        <v>10</v>
      </c>
      <c r="D9" s="129">
        <f t="shared" si="0"/>
        <v>0.13698630136986301</v>
      </c>
      <c r="E9" s="28">
        <v>10</v>
      </c>
      <c r="F9" s="129">
        <f t="shared" si="1"/>
        <v>0.11363636363636363</v>
      </c>
      <c r="G9" s="28">
        <v>3</v>
      </c>
      <c r="H9" s="129">
        <f t="shared" si="2"/>
        <v>0.375</v>
      </c>
      <c r="I9" s="28">
        <v>5</v>
      </c>
      <c r="J9" s="129">
        <f t="shared" si="3"/>
        <v>5.6179775280898875E-2</v>
      </c>
      <c r="K9" s="28">
        <v>7</v>
      </c>
      <c r="L9" s="130">
        <f t="shared" si="4"/>
        <v>0.14000000000000001</v>
      </c>
      <c r="M9" s="85">
        <f t="shared" si="6"/>
        <v>35</v>
      </c>
      <c r="N9" s="44">
        <f t="shared" si="5"/>
        <v>0.11363636363636363</v>
      </c>
      <c r="Q9" s="234"/>
      <c r="R9" s="234"/>
      <c r="S9" s="234"/>
      <c r="T9" s="234"/>
      <c r="U9" s="234"/>
      <c r="V9" s="234"/>
    </row>
    <row r="10" spans="1:22" x14ac:dyDescent="0.25">
      <c r="A10" s="46">
        <v>5</v>
      </c>
      <c r="B10" s="81" t="s">
        <v>11</v>
      </c>
      <c r="C10" s="28">
        <v>10</v>
      </c>
      <c r="D10" s="129">
        <f t="shared" si="0"/>
        <v>0.13698630136986301</v>
      </c>
      <c r="E10" s="28">
        <v>27</v>
      </c>
      <c r="F10" s="129">
        <f t="shared" si="1"/>
        <v>0.30681818181818182</v>
      </c>
      <c r="G10" s="28">
        <v>2</v>
      </c>
      <c r="H10" s="129">
        <f t="shared" si="2"/>
        <v>0.25</v>
      </c>
      <c r="I10" s="28">
        <v>27</v>
      </c>
      <c r="J10" s="129">
        <f t="shared" si="3"/>
        <v>0.30337078651685395</v>
      </c>
      <c r="K10" s="28">
        <v>13</v>
      </c>
      <c r="L10" s="130">
        <f t="shared" si="4"/>
        <v>0.26</v>
      </c>
      <c r="M10" s="85">
        <f t="shared" si="6"/>
        <v>79</v>
      </c>
      <c r="N10" s="44">
        <f t="shared" si="5"/>
        <v>0.2564935064935065</v>
      </c>
      <c r="Q10" s="108"/>
      <c r="R10" s="108"/>
      <c r="S10" s="108"/>
      <c r="T10" s="108"/>
      <c r="U10" s="108"/>
      <c r="V10" s="108"/>
    </row>
    <row r="11" spans="1:22" x14ac:dyDescent="0.25">
      <c r="A11" s="46">
        <v>6</v>
      </c>
      <c r="B11" s="81" t="s">
        <v>12</v>
      </c>
      <c r="C11" s="28">
        <v>0</v>
      </c>
      <c r="D11" s="129">
        <f t="shared" si="0"/>
        <v>0</v>
      </c>
      <c r="E11" s="28">
        <v>1</v>
      </c>
      <c r="F11" s="129">
        <f t="shared" si="1"/>
        <v>1.1363636363636364E-2</v>
      </c>
      <c r="G11" s="28">
        <v>0</v>
      </c>
      <c r="H11" s="129">
        <f t="shared" si="2"/>
        <v>0</v>
      </c>
      <c r="I11" s="28">
        <v>1</v>
      </c>
      <c r="J11" s="129">
        <f t="shared" si="3"/>
        <v>1.1235955056179775E-2</v>
      </c>
      <c r="K11" s="28">
        <v>0</v>
      </c>
      <c r="L11" s="130">
        <f t="shared" si="4"/>
        <v>0</v>
      </c>
      <c r="M11" s="85">
        <f t="shared" si="6"/>
        <v>2</v>
      </c>
      <c r="N11" s="44">
        <f t="shared" si="5"/>
        <v>6.4935064935064939E-3</v>
      </c>
      <c r="Q11" s="108"/>
      <c r="R11" s="108"/>
      <c r="S11" s="108"/>
      <c r="T11" s="108"/>
      <c r="U11" s="108"/>
      <c r="V11" s="108"/>
    </row>
    <row r="12" spans="1:22" x14ac:dyDescent="0.25">
      <c r="A12" s="46">
        <v>7</v>
      </c>
      <c r="B12" s="81" t="s">
        <v>13</v>
      </c>
      <c r="C12" s="28">
        <v>12</v>
      </c>
      <c r="D12" s="129">
        <f t="shared" si="0"/>
        <v>0.16438356164383561</v>
      </c>
      <c r="E12" s="28">
        <v>9</v>
      </c>
      <c r="F12" s="129">
        <f t="shared" si="1"/>
        <v>0.10227272727272728</v>
      </c>
      <c r="G12" s="28">
        <v>1</v>
      </c>
      <c r="H12" s="129">
        <f t="shared" si="2"/>
        <v>0.125</v>
      </c>
      <c r="I12" s="28">
        <v>8</v>
      </c>
      <c r="J12" s="129">
        <f t="shared" si="3"/>
        <v>8.98876404494382E-2</v>
      </c>
      <c r="K12" s="28">
        <v>5</v>
      </c>
      <c r="L12" s="130">
        <f t="shared" si="4"/>
        <v>0.1</v>
      </c>
      <c r="M12" s="85">
        <f t="shared" si="6"/>
        <v>35</v>
      </c>
      <c r="N12" s="44">
        <f t="shared" si="5"/>
        <v>0.11363636363636363</v>
      </c>
      <c r="Q12" s="108"/>
      <c r="R12" s="108"/>
      <c r="S12" s="108"/>
      <c r="T12" s="108"/>
      <c r="U12" s="108"/>
      <c r="V12" s="108"/>
    </row>
    <row r="13" spans="1:22" x14ac:dyDescent="0.25">
      <c r="A13" s="46">
        <v>8</v>
      </c>
      <c r="B13" s="81" t="s">
        <v>14</v>
      </c>
      <c r="C13" s="28">
        <v>2</v>
      </c>
      <c r="D13" s="129">
        <f t="shared" si="0"/>
        <v>2.7397260273972601E-2</v>
      </c>
      <c r="E13" s="28">
        <v>0</v>
      </c>
      <c r="F13" s="129">
        <f t="shared" si="1"/>
        <v>0</v>
      </c>
      <c r="G13" s="28">
        <v>0</v>
      </c>
      <c r="H13" s="129">
        <f t="shared" si="2"/>
        <v>0</v>
      </c>
      <c r="I13" s="28">
        <v>2</v>
      </c>
      <c r="J13" s="129">
        <f t="shared" si="3"/>
        <v>2.247191011235955E-2</v>
      </c>
      <c r="K13" s="28">
        <v>0</v>
      </c>
      <c r="L13" s="130">
        <f t="shared" si="4"/>
        <v>0</v>
      </c>
      <c r="M13" s="85">
        <f t="shared" si="6"/>
        <v>4</v>
      </c>
      <c r="N13" s="44">
        <f t="shared" si="5"/>
        <v>1.2987012987012988E-2</v>
      </c>
      <c r="Q13" s="108"/>
      <c r="R13" s="108"/>
      <c r="S13" s="108"/>
      <c r="T13" s="108"/>
      <c r="U13" s="108"/>
      <c r="V13" s="108"/>
    </row>
    <row r="14" spans="1:22" ht="15.75" thickBot="1" x14ac:dyDescent="0.3">
      <c r="A14" s="46">
        <v>9</v>
      </c>
      <c r="B14" s="187" t="s">
        <v>15</v>
      </c>
      <c r="C14" s="28">
        <v>11</v>
      </c>
      <c r="D14" s="217">
        <f t="shared" si="0"/>
        <v>0.15068493150684931</v>
      </c>
      <c r="E14" s="28">
        <v>22</v>
      </c>
      <c r="F14" s="217">
        <f t="shared" si="1"/>
        <v>0.25</v>
      </c>
      <c r="G14" s="28">
        <v>2</v>
      </c>
      <c r="H14" s="217">
        <f t="shared" si="2"/>
        <v>0.25</v>
      </c>
      <c r="I14" s="28">
        <v>28</v>
      </c>
      <c r="J14" s="217">
        <f t="shared" si="3"/>
        <v>0.3146067415730337</v>
      </c>
      <c r="K14" s="28">
        <v>19</v>
      </c>
      <c r="L14" s="218">
        <f t="shared" si="4"/>
        <v>0.38</v>
      </c>
      <c r="M14" s="191">
        <f t="shared" si="6"/>
        <v>82</v>
      </c>
      <c r="N14" s="45">
        <f t="shared" si="5"/>
        <v>0.26623376623376621</v>
      </c>
      <c r="Q14" s="108"/>
      <c r="R14" s="108"/>
      <c r="S14" s="108"/>
      <c r="T14" s="108"/>
      <c r="U14" s="108"/>
      <c r="V14" s="108"/>
    </row>
    <row r="15" spans="1:22" ht="15.75" thickBot="1" x14ac:dyDescent="0.3">
      <c r="A15" s="10"/>
      <c r="B15" s="11" t="s">
        <v>16</v>
      </c>
      <c r="C15" s="84">
        <f>SUM(C6:C14)</f>
        <v>73</v>
      </c>
      <c r="D15" s="216">
        <f t="shared" si="0"/>
        <v>1</v>
      </c>
      <c r="E15" s="83">
        <f>SUM(E6:E14)</f>
        <v>88</v>
      </c>
      <c r="F15" s="216">
        <f t="shared" si="1"/>
        <v>1</v>
      </c>
      <c r="G15" s="83">
        <f>SUM(G6:G14)</f>
        <v>8</v>
      </c>
      <c r="H15" s="216">
        <f t="shared" si="2"/>
        <v>1</v>
      </c>
      <c r="I15" s="83">
        <f>SUM(I6:I14)</f>
        <v>89</v>
      </c>
      <c r="J15" s="216">
        <f t="shared" si="3"/>
        <v>1</v>
      </c>
      <c r="K15" s="83">
        <f>SUM(K6:K14)</f>
        <v>50</v>
      </c>
      <c r="L15" s="216">
        <f t="shared" si="4"/>
        <v>1</v>
      </c>
      <c r="M15" s="80">
        <f t="shared" si="6"/>
        <v>308</v>
      </c>
      <c r="N15" s="192">
        <f t="shared" si="5"/>
        <v>1</v>
      </c>
      <c r="Q15" s="108"/>
      <c r="R15" s="108"/>
      <c r="S15" s="108"/>
      <c r="T15" s="108"/>
      <c r="U15" s="108"/>
      <c r="V15" s="108"/>
    </row>
    <row r="16" spans="1:2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Q16" s="108"/>
      <c r="R16" s="108"/>
      <c r="S16" s="108"/>
      <c r="T16" s="108"/>
      <c r="U16" s="108"/>
      <c r="V16" s="108"/>
    </row>
    <row r="17" spans="1:22" x14ac:dyDescent="0.25">
      <c r="A17" s="14" t="s">
        <v>69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Q17" s="108"/>
      <c r="R17" s="108"/>
      <c r="S17" s="108"/>
      <c r="T17" s="108"/>
      <c r="U17" s="108"/>
      <c r="V17" s="108"/>
    </row>
    <row r="18" spans="1:22" ht="15.75" thickBot="1" x14ac:dyDescent="0.3">
      <c r="A18" s="16" t="s">
        <v>130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Q18" s="108"/>
      <c r="R18" s="108"/>
      <c r="S18" s="108"/>
      <c r="T18" s="108"/>
      <c r="U18" s="108"/>
      <c r="V18" s="108"/>
    </row>
    <row r="19" spans="1:22" ht="15.75" thickBot="1" x14ac:dyDescent="0.3">
      <c r="A19" s="1"/>
      <c r="B19" s="13" t="s">
        <v>34</v>
      </c>
      <c r="C19" s="375" t="s">
        <v>66</v>
      </c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2"/>
      <c r="Q19" s="235"/>
      <c r="R19" s="235"/>
      <c r="S19" s="235"/>
      <c r="T19" s="235"/>
      <c r="U19" s="235"/>
      <c r="V19" s="235"/>
    </row>
    <row r="20" spans="1:22" ht="15.75" thickBot="1" x14ac:dyDescent="0.3">
      <c r="A20" s="20"/>
      <c r="B20" s="12"/>
      <c r="C20" s="376" t="s">
        <v>2</v>
      </c>
      <c r="D20" s="377"/>
      <c r="E20" s="378" t="s">
        <v>3</v>
      </c>
      <c r="F20" s="377"/>
      <c r="G20" s="378" t="s">
        <v>4</v>
      </c>
      <c r="H20" s="377"/>
      <c r="I20" s="378" t="s">
        <v>5</v>
      </c>
      <c r="J20" s="377"/>
      <c r="K20" s="378" t="s">
        <v>6</v>
      </c>
      <c r="L20" s="377"/>
      <c r="M20" s="379" t="s">
        <v>1</v>
      </c>
      <c r="N20" s="380"/>
    </row>
    <row r="21" spans="1:22" ht="15.75" thickBot="1" x14ac:dyDescent="0.3">
      <c r="A21" s="88"/>
      <c r="B21" s="207"/>
      <c r="C21" s="208" t="s">
        <v>48</v>
      </c>
      <c r="D21" s="208" t="s">
        <v>49</v>
      </c>
      <c r="E21" s="208" t="s">
        <v>48</v>
      </c>
      <c r="F21" s="208" t="s">
        <v>49</v>
      </c>
      <c r="G21" s="208" t="s">
        <v>48</v>
      </c>
      <c r="H21" s="208" t="s">
        <v>49</v>
      </c>
      <c r="I21" s="208" t="s">
        <v>48</v>
      </c>
      <c r="J21" s="208" t="s">
        <v>49</v>
      </c>
      <c r="K21" s="208" t="s">
        <v>48</v>
      </c>
      <c r="L21" s="208" t="s">
        <v>49</v>
      </c>
      <c r="M21" s="131" t="s">
        <v>48</v>
      </c>
      <c r="N21" s="107" t="s">
        <v>49</v>
      </c>
    </row>
    <row r="22" spans="1:22" x14ac:dyDescent="0.25">
      <c r="A22" s="46">
        <v>1</v>
      </c>
      <c r="B22" s="126" t="s">
        <v>7</v>
      </c>
      <c r="C22" s="28">
        <v>65</v>
      </c>
      <c r="D22" s="114">
        <f>C22/$C$31</f>
        <v>4.7135605511240027E-2</v>
      </c>
      <c r="E22" s="28">
        <v>2</v>
      </c>
      <c r="F22" s="114">
        <f>E22/$E$31</f>
        <v>1.9550342130987292E-3</v>
      </c>
      <c r="G22" s="28">
        <v>0</v>
      </c>
      <c r="H22" s="114">
        <f>G22/$G$31</f>
        <v>0</v>
      </c>
      <c r="I22" s="28">
        <v>23</v>
      </c>
      <c r="J22" s="114">
        <f>I22/$I$31</f>
        <v>1.5519568151147099E-2</v>
      </c>
      <c r="K22" s="28">
        <v>3</v>
      </c>
      <c r="L22" s="114">
        <f>K22/$K$31</f>
        <v>3.8610038610038611E-3</v>
      </c>
      <c r="M22" s="85">
        <f>SUM(C22,E22,G22,I22,K22)</f>
        <v>93</v>
      </c>
      <c r="N22" s="90">
        <f>M22/$M$31</f>
        <v>1.9505033557046979E-2</v>
      </c>
    </row>
    <row r="23" spans="1:22" x14ac:dyDescent="0.25">
      <c r="A23" s="46">
        <v>2</v>
      </c>
      <c r="B23" s="82" t="s">
        <v>8</v>
      </c>
      <c r="C23" s="28">
        <v>440</v>
      </c>
      <c r="D23" s="114">
        <f t="shared" ref="D23:D31" si="7">C23/$C$31</f>
        <v>0.31907179115300943</v>
      </c>
      <c r="E23" s="28">
        <v>218</v>
      </c>
      <c r="F23" s="114">
        <f t="shared" ref="F23:F31" si="8">E23/$E$31</f>
        <v>0.21309872922776149</v>
      </c>
      <c r="G23" s="28">
        <v>28</v>
      </c>
      <c r="H23" s="114">
        <f t="shared" ref="H23:H31" si="9">G23/$G$31</f>
        <v>0.26168224299065418</v>
      </c>
      <c r="I23" s="28">
        <v>351</v>
      </c>
      <c r="J23" s="114">
        <f t="shared" ref="J23:J31" si="10">I23/$I$31</f>
        <v>0.23684210526315788</v>
      </c>
      <c r="K23" s="28">
        <v>122</v>
      </c>
      <c r="L23" s="114">
        <f t="shared" ref="L23:L31" si="11">K23/$K$31</f>
        <v>0.15701415701415702</v>
      </c>
      <c r="M23" s="85">
        <f t="shared" ref="M23:M31" si="12">SUM(C23,E23,G23,I23,K23)</f>
        <v>1159</v>
      </c>
      <c r="N23" s="43">
        <f t="shared" ref="N23:N31" si="13">M23/$M$31</f>
        <v>0.24307885906040269</v>
      </c>
    </row>
    <row r="24" spans="1:22" x14ac:dyDescent="0.25">
      <c r="A24" s="46">
        <v>3</v>
      </c>
      <c r="B24" s="82" t="s">
        <v>9</v>
      </c>
      <c r="C24" s="28">
        <v>166</v>
      </c>
      <c r="D24" s="114">
        <f t="shared" si="7"/>
        <v>0.12037708484408992</v>
      </c>
      <c r="E24" s="28">
        <v>102</v>
      </c>
      <c r="F24" s="114">
        <f t="shared" si="8"/>
        <v>9.9706744868035185E-2</v>
      </c>
      <c r="G24" s="28">
        <v>7</v>
      </c>
      <c r="H24" s="114">
        <f t="shared" si="9"/>
        <v>6.5420560747663545E-2</v>
      </c>
      <c r="I24" s="28">
        <v>110</v>
      </c>
      <c r="J24" s="114">
        <f t="shared" si="10"/>
        <v>7.4224021592442652E-2</v>
      </c>
      <c r="K24" s="28">
        <v>41</v>
      </c>
      <c r="L24" s="114">
        <f t="shared" si="11"/>
        <v>5.276705276705277E-2</v>
      </c>
      <c r="M24" s="85">
        <f t="shared" si="12"/>
        <v>426</v>
      </c>
      <c r="N24" s="43">
        <f t="shared" si="13"/>
        <v>8.934563758389262E-2</v>
      </c>
    </row>
    <row r="25" spans="1:22" x14ac:dyDescent="0.25">
      <c r="A25" s="46">
        <v>4</v>
      </c>
      <c r="B25" s="81" t="s">
        <v>10</v>
      </c>
      <c r="C25" s="28">
        <v>116</v>
      </c>
      <c r="D25" s="114">
        <f t="shared" si="7"/>
        <v>8.4118926758520673E-2</v>
      </c>
      <c r="E25" s="28">
        <v>105</v>
      </c>
      <c r="F25" s="114">
        <f t="shared" si="8"/>
        <v>0.10263929618768329</v>
      </c>
      <c r="G25" s="28">
        <v>12</v>
      </c>
      <c r="H25" s="114">
        <f t="shared" si="9"/>
        <v>0.11214953271028037</v>
      </c>
      <c r="I25" s="28">
        <v>133</v>
      </c>
      <c r="J25" s="114">
        <f t="shared" si="10"/>
        <v>8.9743589743589744E-2</v>
      </c>
      <c r="K25" s="28">
        <v>62</v>
      </c>
      <c r="L25" s="114">
        <f t="shared" si="11"/>
        <v>7.9794079794079792E-2</v>
      </c>
      <c r="M25" s="85">
        <f t="shared" si="12"/>
        <v>428</v>
      </c>
      <c r="N25" s="43">
        <f t="shared" si="13"/>
        <v>8.9765100671140935E-2</v>
      </c>
    </row>
    <row r="26" spans="1:22" x14ac:dyDescent="0.25">
      <c r="A26" s="46">
        <v>5</v>
      </c>
      <c r="B26" s="81" t="s">
        <v>11</v>
      </c>
      <c r="C26" s="28">
        <v>152</v>
      </c>
      <c r="D26" s="114">
        <f t="shared" si="7"/>
        <v>0.11022480058013052</v>
      </c>
      <c r="E26" s="28">
        <v>170</v>
      </c>
      <c r="F26" s="114">
        <f t="shared" si="8"/>
        <v>0.16617790811339198</v>
      </c>
      <c r="G26" s="28">
        <v>20</v>
      </c>
      <c r="H26" s="114">
        <f t="shared" si="9"/>
        <v>0.18691588785046728</v>
      </c>
      <c r="I26" s="28">
        <v>223</v>
      </c>
      <c r="J26" s="114">
        <f t="shared" si="10"/>
        <v>0.150472334682861</v>
      </c>
      <c r="K26" s="28">
        <v>85</v>
      </c>
      <c r="L26" s="114">
        <f t="shared" si="11"/>
        <v>0.10939510939510939</v>
      </c>
      <c r="M26" s="85">
        <f t="shared" si="12"/>
        <v>650</v>
      </c>
      <c r="N26" s="43">
        <f t="shared" si="13"/>
        <v>0.1363255033557047</v>
      </c>
    </row>
    <row r="27" spans="1:22" x14ac:dyDescent="0.25">
      <c r="A27" s="46">
        <v>6</v>
      </c>
      <c r="B27" s="81" t="s">
        <v>12</v>
      </c>
      <c r="C27" s="28">
        <v>8</v>
      </c>
      <c r="D27" s="114">
        <f t="shared" si="7"/>
        <v>5.8013052936910807E-3</v>
      </c>
      <c r="E27" s="28">
        <v>7</v>
      </c>
      <c r="F27" s="114">
        <f t="shared" si="8"/>
        <v>6.8426197458455523E-3</v>
      </c>
      <c r="G27" s="28">
        <v>4</v>
      </c>
      <c r="H27" s="114">
        <f t="shared" si="9"/>
        <v>3.7383177570093455E-2</v>
      </c>
      <c r="I27" s="28">
        <v>7</v>
      </c>
      <c r="J27" s="114">
        <f t="shared" si="10"/>
        <v>4.7233468286099868E-3</v>
      </c>
      <c r="K27" s="28">
        <v>6</v>
      </c>
      <c r="L27" s="114">
        <f t="shared" si="11"/>
        <v>7.7220077220077222E-3</v>
      </c>
      <c r="M27" s="85">
        <f t="shared" si="12"/>
        <v>32</v>
      </c>
      <c r="N27" s="43">
        <f t="shared" si="13"/>
        <v>6.7114093959731542E-3</v>
      </c>
    </row>
    <row r="28" spans="1:22" x14ac:dyDescent="0.25">
      <c r="A28" s="46">
        <v>7</v>
      </c>
      <c r="B28" s="81" t="s">
        <v>13</v>
      </c>
      <c r="C28" s="28">
        <v>191</v>
      </c>
      <c r="D28" s="114">
        <f t="shared" si="7"/>
        <v>0.13850616388687453</v>
      </c>
      <c r="E28" s="28">
        <v>138</v>
      </c>
      <c r="F28" s="114">
        <f t="shared" si="8"/>
        <v>0.13489736070381231</v>
      </c>
      <c r="G28" s="28">
        <v>16</v>
      </c>
      <c r="H28" s="114">
        <f t="shared" si="9"/>
        <v>0.14953271028037382</v>
      </c>
      <c r="I28" s="28">
        <v>238</v>
      </c>
      <c r="J28" s="114">
        <f t="shared" si="10"/>
        <v>0.16059379217273953</v>
      </c>
      <c r="K28" s="28">
        <v>168</v>
      </c>
      <c r="L28" s="114">
        <f t="shared" si="11"/>
        <v>0.21621621621621623</v>
      </c>
      <c r="M28" s="85">
        <f t="shared" si="12"/>
        <v>751</v>
      </c>
      <c r="N28" s="43">
        <f t="shared" si="13"/>
        <v>0.15750838926174496</v>
      </c>
    </row>
    <row r="29" spans="1:22" x14ac:dyDescent="0.25">
      <c r="A29" s="46">
        <v>8</v>
      </c>
      <c r="B29" s="81" t="s">
        <v>14</v>
      </c>
      <c r="C29" s="28">
        <v>36</v>
      </c>
      <c r="D29" s="114">
        <f t="shared" si="7"/>
        <v>2.6105873821609862E-2</v>
      </c>
      <c r="E29" s="28">
        <v>21</v>
      </c>
      <c r="F29" s="114">
        <f t="shared" si="8"/>
        <v>2.0527859237536656E-2</v>
      </c>
      <c r="G29" s="28">
        <v>2</v>
      </c>
      <c r="H29" s="114">
        <f t="shared" si="9"/>
        <v>1.8691588785046728E-2</v>
      </c>
      <c r="I29" s="28">
        <v>43</v>
      </c>
      <c r="J29" s="114">
        <f t="shared" si="10"/>
        <v>2.9014844804318488E-2</v>
      </c>
      <c r="K29" s="28">
        <v>19</v>
      </c>
      <c r="L29" s="114">
        <f t="shared" si="11"/>
        <v>2.4453024453024452E-2</v>
      </c>
      <c r="M29" s="85">
        <f t="shared" si="12"/>
        <v>121</v>
      </c>
      <c r="N29" s="43">
        <f t="shared" si="13"/>
        <v>2.5377516778523491E-2</v>
      </c>
    </row>
    <row r="30" spans="1:22" ht="15.75" thickBot="1" x14ac:dyDescent="0.3">
      <c r="A30" s="46">
        <v>9</v>
      </c>
      <c r="B30" s="187" t="s">
        <v>15</v>
      </c>
      <c r="C30" s="28">
        <v>205</v>
      </c>
      <c r="D30" s="114">
        <f t="shared" si="7"/>
        <v>0.14865844815083393</v>
      </c>
      <c r="E30" s="28">
        <v>260</v>
      </c>
      <c r="F30" s="114">
        <f t="shared" si="8"/>
        <v>0.2541544477028348</v>
      </c>
      <c r="G30" s="28">
        <v>18</v>
      </c>
      <c r="H30" s="114">
        <f t="shared" si="9"/>
        <v>0.16822429906542055</v>
      </c>
      <c r="I30" s="28">
        <v>354</v>
      </c>
      <c r="J30" s="114">
        <f t="shared" si="10"/>
        <v>0.23886639676113361</v>
      </c>
      <c r="K30" s="28">
        <v>271</v>
      </c>
      <c r="L30" s="114">
        <f t="shared" si="11"/>
        <v>0.34877734877734878</v>
      </c>
      <c r="M30" s="191">
        <f t="shared" si="12"/>
        <v>1108</v>
      </c>
      <c r="N30" s="188">
        <f t="shared" si="13"/>
        <v>0.23238255033557048</v>
      </c>
    </row>
    <row r="31" spans="1:22" ht="15.75" thickBot="1" x14ac:dyDescent="0.3">
      <c r="A31" s="10"/>
      <c r="B31" s="11" t="s">
        <v>16</v>
      </c>
      <c r="C31" s="83">
        <f>SUM(C22:C30)</f>
        <v>1379</v>
      </c>
      <c r="D31" s="97">
        <f t="shared" si="7"/>
        <v>1</v>
      </c>
      <c r="E31" s="84">
        <f>SUM(E22:E30)</f>
        <v>1023</v>
      </c>
      <c r="F31" s="97">
        <f t="shared" si="8"/>
        <v>1</v>
      </c>
      <c r="G31" s="84">
        <f>SUM(G22:G30)</f>
        <v>107</v>
      </c>
      <c r="H31" s="97">
        <f t="shared" si="9"/>
        <v>1</v>
      </c>
      <c r="I31" s="84">
        <f>SUM(I22:I30)</f>
        <v>1482</v>
      </c>
      <c r="J31" s="97">
        <f t="shared" si="10"/>
        <v>1</v>
      </c>
      <c r="K31" s="84">
        <f>SUM(K22:K30)</f>
        <v>777</v>
      </c>
      <c r="L31" s="97">
        <f t="shared" si="11"/>
        <v>1</v>
      </c>
      <c r="M31" s="190">
        <f t="shared" si="12"/>
        <v>4768</v>
      </c>
      <c r="N31" s="189">
        <f t="shared" si="13"/>
        <v>1</v>
      </c>
    </row>
    <row r="32" spans="1:2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14" t="s">
        <v>75</v>
      </c>
      <c r="B34" s="19"/>
      <c r="C34" s="19"/>
      <c r="D34" s="19"/>
      <c r="E34" s="19"/>
      <c r="F34" s="19"/>
      <c r="G34" s="19"/>
      <c r="H34" s="19"/>
      <c r="I34" s="19"/>
      <c r="J34" s="17"/>
      <c r="K34" s="17"/>
      <c r="L34" s="17"/>
      <c r="M34" s="17"/>
      <c r="N34" s="17"/>
    </row>
    <row r="35" spans="1:14" ht="15.75" thickBot="1" x14ac:dyDescent="0.3">
      <c r="A35" s="19" t="s">
        <v>131</v>
      </c>
      <c r="B35" s="19"/>
      <c r="C35" s="19"/>
      <c r="D35" s="19"/>
      <c r="E35" s="19"/>
      <c r="F35" s="19"/>
      <c r="G35" s="19"/>
      <c r="H35" s="19"/>
      <c r="I35" s="19"/>
      <c r="J35" s="17"/>
      <c r="K35" s="17"/>
      <c r="L35" s="17"/>
      <c r="M35" s="17"/>
      <c r="N35" s="17"/>
    </row>
    <row r="36" spans="1:14" ht="15" customHeight="1" x14ac:dyDescent="0.25">
      <c r="A36" s="1"/>
      <c r="B36" s="13" t="s">
        <v>34</v>
      </c>
      <c r="C36" s="369" t="s">
        <v>67</v>
      </c>
      <c r="D36" s="370"/>
      <c r="E36" s="370"/>
      <c r="F36" s="370"/>
      <c r="G36" s="370"/>
      <c r="H36" s="371"/>
      <c r="I36" s="17"/>
      <c r="J36" s="17"/>
      <c r="K36" s="17"/>
      <c r="L36" s="17"/>
      <c r="M36" s="17"/>
      <c r="N36" s="17"/>
    </row>
    <row r="37" spans="1:14" ht="29.25" customHeight="1" thickBot="1" x14ac:dyDescent="0.3">
      <c r="A37" s="87"/>
      <c r="B37" s="2"/>
      <c r="C37" s="372"/>
      <c r="D37" s="373"/>
      <c r="E37" s="373"/>
      <c r="F37" s="373"/>
      <c r="G37" s="373"/>
      <c r="H37" s="374"/>
      <c r="I37" s="17"/>
      <c r="J37" s="17"/>
      <c r="K37" s="17"/>
      <c r="L37" s="17"/>
      <c r="M37" s="17"/>
      <c r="N37" s="17"/>
    </row>
    <row r="38" spans="1:14" ht="15.75" thickBot="1" x14ac:dyDescent="0.3">
      <c r="A38" s="88"/>
      <c r="B38" s="88"/>
      <c r="C38" s="4" t="s">
        <v>2</v>
      </c>
      <c r="D38" s="92" t="s">
        <v>3</v>
      </c>
      <c r="E38" s="4" t="s">
        <v>76</v>
      </c>
      <c r="F38" s="3" t="s">
        <v>5</v>
      </c>
      <c r="G38" s="4" t="s">
        <v>6</v>
      </c>
      <c r="H38" s="4" t="s">
        <v>1</v>
      </c>
      <c r="I38" s="17"/>
      <c r="J38" s="17"/>
      <c r="K38" s="17"/>
      <c r="L38" s="17"/>
      <c r="M38" s="17"/>
      <c r="N38" s="17"/>
    </row>
    <row r="39" spans="1:14" x14ac:dyDescent="0.25">
      <c r="A39" s="5">
        <v>1</v>
      </c>
      <c r="B39" s="6" t="s">
        <v>7</v>
      </c>
      <c r="C39" s="93">
        <f>C6/C22</f>
        <v>6.1538461538461542E-2</v>
      </c>
      <c r="D39" s="94">
        <f>E6/E22</f>
        <v>0</v>
      </c>
      <c r="E39" s="47" t="e">
        <f>G6/G22</f>
        <v>#DIV/0!</v>
      </c>
      <c r="F39" s="47">
        <f>I6/I22</f>
        <v>0.13043478260869565</v>
      </c>
      <c r="G39" s="47">
        <f t="shared" ref="G39:G48" si="14">K6/K22</f>
        <v>0</v>
      </c>
      <c r="H39" s="50">
        <f t="shared" ref="H39:H48" si="15">M6/M22</f>
        <v>7.5268817204301078E-2</v>
      </c>
      <c r="I39" s="17"/>
      <c r="J39" s="17"/>
      <c r="K39" s="17"/>
      <c r="L39" s="17"/>
      <c r="M39" s="17"/>
      <c r="N39" s="17"/>
    </row>
    <row r="40" spans="1:14" x14ac:dyDescent="0.25">
      <c r="A40" s="5">
        <v>2</v>
      </c>
      <c r="B40" s="7" t="s">
        <v>8</v>
      </c>
      <c r="C40" s="47">
        <f t="shared" ref="C40:C48" si="16">C7/C23</f>
        <v>3.6363636363636362E-2</v>
      </c>
      <c r="D40" s="47">
        <f t="shared" ref="D40:D48" si="17">E7/E23</f>
        <v>3.669724770642202E-2</v>
      </c>
      <c r="E40" s="47">
        <f t="shared" ref="E40:E48" si="18">G7/G23</f>
        <v>0</v>
      </c>
      <c r="F40" s="47">
        <f t="shared" ref="F40:F48" si="19">I7/I23</f>
        <v>2.2792022792022793E-2</v>
      </c>
      <c r="G40" s="47">
        <f t="shared" si="14"/>
        <v>2.4590163934426229E-2</v>
      </c>
      <c r="H40" s="50">
        <f t="shared" si="15"/>
        <v>3.0198446937014668E-2</v>
      </c>
      <c r="I40" s="17"/>
      <c r="J40" s="17"/>
      <c r="K40" s="17"/>
      <c r="L40" s="17"/>
      <c r="M40" s="17"/>
      <c r="N40" s="17"/>
    </row>
    <row r="41" spans="1:14" x14ac:dyDescent="0.25">
      <c r="A41" s="5">
        <v>3</v>
      </c>
      <c r="B41" s="8" t="s">
        <v>9</v>
      </c>
      <c r="C41" s="47">
        <f t="shared" si="16"/>
        <v>4.8192771084337352E-2</v>
      </c>
      <c r="D41" s="47">
        <f t="shared" si="17"/>
        <v>0.10784313725490197</v>
      </c>
      <c r="E41" s="47">
        <f t="shared" si="18"/>
        <v>0</v>
      </c>
      <c r="F41" s="47">
        <f t="shared" si="19"/>
        <v>6.363636363636363E-2</v>
      </c>
      <c r="G41" s="47">
        <f t="shared" si="14"/>
        <v>7.3170731707317069E-2</v>
      </c>
      <c r="H41" s="50">
        <f t="shared" si="15"/>
        <v>6.8075117370892016E-2</v>
      </c>
      <c r="I41" s="17"/>
      <c r="J41" s="17"/>
      <c r="K41" s="17"/>
      <c r="L41" s="17"/>
      <c r="M41" s="17"/>
      <c r="N41" s="17"/>
    </row>
    <row r="42" spans="1:14" x14ac:dyDescent="0.25">
      <c r="A42" s="5">
        <v>4</v>
      </c>
      <c r="B42" s="9" t="s">
        <v>10</v>
      </c>
      <c r="C42" s="47">
        <f t="shared" si="16"/>
        <v>8.6206896551724144E-2</v>
      </c>
      <c r="D42" s="47">
        <f t="shared" si="17"/>
        <v>9.5238095238095233E-2</v>
      </c>
      <c r="E42" s="47">
        <f t="shared" si="18"/>
        <v>0.25</v>
      </c>
      <c r="F42" s="47">
        <f t="shared" si="19"/>
        <v>3.7593984962406013E-2</v>
      </c>
      <c r="G42" s="47">
        <f t="shared" si="14"/>
        <v>0.11290322580645161</v>
      </c>
      <c r="H42" s="50">
        <f t="shared" si="15"/>
        <v>8.1775700934579434E-2</v>
      </c>
      <c r="I42" s="17"/>
      <c r="J42" s="17"/>
      <c r="K42" s="17"/>
      <c r="L42" s="17"/>
      <c r="M42" s="17"/>
      <c r="N42" s="17"/>
    </row>
    <row r="43" spans="1:14" x14ac:dyDescent="0.25">
      <c r="A43" s="5">
        <v>5</v>
      </c>
      <c r="B43" s="6" t="s">
        <v>11</v>
      </c>
      <c r="C43" s="47">
        <f t="shared" si="16"/>
        <v>6.5789473684210523E-2</v>
      </c>
      <c r="D43" s="47">
        <f t="shared" si="17"/>
        <v>0.1588235294117647</v>
      </c>
      <c r="E43" s="47">
        <f t="shared" si="18"/>
        <v>0.1</v>
      </c>
      <c r="F43" s="47">
        <f t="shared" si="19"/>
        <v>0.1210762331838565</v>
      </c>
      <c r="G43" s="47">
        <f t="shared" si="14"/>
        <v>0.15294117647058825</v>
      </c>
      <c r="H43" s="50">
        <f t="shared" si="15"/>
        <v>0.12153846153846154</v>
      </c>
      <c r="I43" s="17"/>
      <c r="J43" s="17"/>
      <c r="K43" s="17"/>
      <c r="L43" s="17"/>
      <c r="M43" s="17"/>
      <c r="N43" s="17"/>
    </row>
    <row r="44" spans="1:14" x14ac:dyDescent="0.25">
      <c r="A44" s="5">
        <v>6</v>
      </c>
      <c r="B44" s="9" t="s">
        <v>12</v>
      </c>
      <c r="C44" s="47">
        <f t="shared" si="16"/>
        <v>0</v>
      </c>
      <c r="D44" s="47">
        <f t="shared" si="17"/>
        <v>0.14285714285714285</v>
      </c>
      <c r="E44" s="47">
        <f t="shared" si="18"/>
        <v>0</v>
      </c>
      <c r="F44" s="47">
        <f t="shared" si="19"/>
        <v>0.14285714285714285</v>
      </c>
      <c r="G44" s="47">
        <f t="shared" si="14"/>
        <v>0</v>
      </c>
      <c r="H44" s="50">
        <f t="shared" si="15"/>
        <v>6.25E-2</v>
      </c>
      <c r="I44" s="17"/>
      <c r="J44" s="17"/>
      <c r="K44" s="17"/>
      <c r="L44" s="17"/>
      <c r="M44" s="17"/>
      <c r="N44" s="17"/>
    </row>
    <row r="45" spans="1:14" x14ac:dyDescent="0.25">
      <c r="A45" s="5">
        <v>7</v>
      </c>
      <c r="B45" s="33" t="s">
        <v>13</v>
      </c>
      <c r="C45" s="47">
        <f t="shared" si="16"/>
        <v>6.2827225130890049E-2</v>
      </c>
      <c r="D45" s="47">
        <f t="shared" si="17"/>
        <v>6.5217391304347824E-2</v>
      </c>
      <c r="E45" s="47">
        <f t="shared" si="18"/>
        <v>6.25E-2</v>
      </c>
      <c r="F45" s="47">
        <f t="shared" si="19"/>
        <v>3.3613445378151259E-2</v>
      </c>
      <c r="G45" s="47">
        <f t="shared" si="14"/>
        <v>2.976190476190476E-2</v>
      </c>
      <c r="H45" s="50">
        <f t="shared" si="15"/>
        <v>4.6604527296937419E-2</v>
      </c>
      <c r="I45" s="17"/>
      <c r="J45" s="17"/>
      <c r="K45" s="17"/>
      <c r="L45" s="17"/>
      <c r="M45" s="17"/>
      <c r="N45" s="17"/>
    </row>
    <row r="46" spans="1:14" x14ac:dyDescent="0.25">
      <c r="A46" s="5">
        <v>8</v>
      </c>
      <c r="B46" s="34" t="s">
        <v>14</v>
      </c>
      <c r="C46" s="47">
        <f t="shared" si="16"/>
        <v>5.5555555555555552E-2</v>
      </c>
      <c r="D46" s="47">
        <f t="shared" si="17"/>
        <v>0</v>
      </c>
      <c r="E46" s="47">
        <f t="shared" si="18"/>
        <v>0</v>
      </c>
      <c r="F46" s="47">
        <f t="shared" si="19"/>
        <v>4.6511627906976744E-2</v>
      </c>
      <c r="G46" s="47">
        <f t="shared" si="14"/>
        <v>0</v>
      </c>
      <c r="H46" s="50">
        <f t="shared" si="15"/>
        <v>3.3057851239669422E-2</v>
      </c>
      <c r="I46" s="17"/>
      <c r="J46" s="17"/>
      <c r="K46" s="17"/>
      <c r="L46" s="17"/>
      <c r="M46" s="17"/>
      <c r="N46" s="17"/>
    </row>
    <row r="47" spans="1:14" ht="15.75" thickBot="1" x14ac:dyDescent="0.3">
      <c r="A47" s="5">
        <v>9</v>
      </c>
      <c r="B47" s="33" t="s">
        <v>15</v>
      </c>
      <c r="C47" s="48">
        <f t="shared" si="16"/>
        <v>5.3658536585365853E-2</v>
      </c>
      <c r="D47" s="47">
        <f t="shared" si="17"/>
        <v>8.461538461538462E-2</v>
      </c>
      <c r="E47" s="21">
        <f t="shared" si="18"/>
        <v>0.1111111111111111</v>
      </c>
      <c r="F47" s="47">
        <f t="shared" si="19"/>
        <v>7.909604519774012E-2</v>
      </c>
      <c r="G47" s="49">
        <f t="shared" si="14"/>
        <v>7.0110701107011064E-2</v>
      </c>
      <c r="H47" s="50">
        <f t="shared" si="15"/>
        <v>7.4007220216606495E-2</v>
      </c>
      <c r="I47" s="17"/>
      <c r="J47" s="17"/>
      <c r="K47" s="17"/>
      <c r="L47" s="17"/>
      <c r="M47" s="17"/>
      <c r="N47" s="17"/>
    </row>
    <row r="48" spans="1:14" ht="15.75" thickBot="1" x14ac:dyDescent="0.3">
      <c r="A48" s="10"/>
      <c r="B48" s="11" t="s">
        <v>16</v>
      </c>
      <c r="C48" s="51">
        <f t="shared" si="16"/>
        <v>5.2936910804931112E-2</v>
      </c>
      <c r="D48" s="51">
        <f t="shared" si="17"/>
        <v>8.6021505376344093E-2</v>
      </c>
      <c r="E48" s="51">
        <f t="shared" si="18"/>
        <v>7.476635514018691E-2</v>
      </c>
      <c r="F48" s="51">
        <f t="shared" si="19"/>
        <v>6.0053981106612683E-2</v>
      </c>
      <c r="G48" s="51">
        <f t="shared" si="14"/>
        <v>6.4350064350064351E-2</v>
      </c>
      <c r="H48" s="86">
        <f t="shared" si="15"/>
        <v>6.4597315436241615E-2</v>
      </c>
      <c r="I48" s="17"/>
      <c r="J48" s="17"/>
      <c r="K48" s="17"/>
      <c r="L48" s="17"/>
      <c r="M48" s="17"/>
      <c r="N48" s="17"/>
    </row>
  </sheetData>
  <mergeCells count="15">
    <mergeCell ref="C3:N3"/>
    <mergeCell ref="C4:D4"/>
    <mergeCell ref="E4:F4"/>
    <mergeCell ref="G4:H4"/>
    <mergeCell ref="I4:J4"/>
    <mergeCell ref="K4:L4"/>
    <mergeCell ref="M4:N4"/>
    <mergeCell ref="C36:H37"/>
    <mergeCell ref="C19:N19"/>
    <mergeCell ref="C20:D20"/>
    <mergeCell ref="E20:F20"/>
    <mergeCell ref="G20:H20"/>
    <mergeCell ref="I20:J20"/>
    <mergeCell ref="K20:L20"/>
    <mergeCell ref="M20:N20"/>
  </mergeCells>
  <phoneticPr fontId="0" type="noConversion"/>
  <pageMargins left="0.7" right="0.7" top="0.75" bottom="0.75" header="0.3" footer="0.3"/>
  <pageSetup paperSize="9" scale="88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19" workbookViewId="0">
      <selection activeCell="U36" sqref="U36"/>
    </sheetView>
  </sheetViews>
  <sheetFormatPr defaultRowHeight="15" x14ac:dyDescent="0.25"/>
  <cols>
    <col min="1" max="1" width="1.42578125" customWidth="1"/>
    <col min="2" max="2" width="23.140625" bestFit="1" customWidth="1"/>
    <col min="3" max="3" width="6.28515625" customWidth="1"/>
    <col min="4" max="4" width="7.28515625" customWidth="1"/>
    <col min="5" max="5" width="6.140625" customWidth="1"/>
    <col min="6" max="6" width="7" customWidth="1"/>
    <col min="7" max="7" width="5.7109375" customWidth="1"/>
    <col min="8" max="8" width="8.42578125" customWidth="1"/>
    <col min="9" max="9" width="6" customWidth="1"/>
    <col min="10" max="10" width="7.28515625" customWidth="1"/>
    <col min="11" max="11" width="5.28515625" customWidth="1"/>
    <col min="12" max="12" width="7.28515625" customWidth="1"/>
    <col min="13" max="13" width="6.28515625" customWidth="1"/>
    <col min="14" max="14" width="7.85546875" customWidth="1"/>
    <col min="15" max="15" width="6.28515625" customWidth="1"/>
    <col min="16" max="16" width="7.42578125" customWidth="1"/>
  </cols>
  <sheetData>
    <row r="1" spans="1:19" x14ac:dyDescent="0.25">
      <c r="A1" s="22" t="s">
        <v>70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9" ht="15.75" thickBot="1" x14ac:dyDescent="0.3">
      <c r="A2" s="24" t="s">
        <v>132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9" ht="15.75" thickBot="1" x14ac:dyDescent="0.3">
      <c r="A3" s="39"/>
      <c r="B3" s="4" t="s">
        <v>24</v>
      </c>
      <c r="C3" s="379" t="s">
        <v>0</v>
      </c>
      <c r="D3" s="379"/>
      <c r="E3" s="379"/>
      <c r="F3" s="379"/>
      <c r="G3" s="379"/>
      <c r="H3" s="379"/>
      <c r="I3" s="379"/>
      <c r="J3" s="379"/>
      <c r="K3" s="379"/>
      <c r="L3" s="379"/>
      <c r="M3" s="54"/>
      <c r="N3" s="54"/>
      <c r="O3" s="54"/>
      <c r="P3" s="55"/>
    </row>
    <row r="4" spans="1:19" ht="15.75" thickBot="1" x14ac:dyDescent="0.3">
      <c r="A4" s="40"/>
      <c r="B4" s="1"/>
      <c r="C4" s="328" t="s">
        <v>38</v>
      </c>
      <c r="D4" s="391"/>
      <c r="E4" s="323" t="s">
        <v>36</v>
      </c>
      <c r="F4" s="324"/>
      <c r="G4" s="323" t="s">
        <v>35</v>
      </c>
      <c r="H4" s="324"/>
      <c r="I4" s="327" t="s">
        <v>37</v>
      </c>
      <c r="J4" s="324"/>
      <c r="K4" s="327" t="s">
        <v>39</v>
      </c>
      <c r="L4" s="324"/>
      <c r="M4" s="392" t="s">
        <v>117</v>
      </c>
      <c r="N4" s="393"/>
      <c r="O4" s="242" t="s">
        <v>118</v>
      </c>
      <c r="P4" s="394"/>
    </row>
    <row r="5" spans="1:19" ht="15.75" thickBot="1" x14ac:dyDescent="0.3">
      <c r="A5" s="40"/>
      <c r="B5" s="140"/>
      <c r="C5" s="139" t="s">
        <v>50</v>
      </c>
      <c r="D5" s="139" t="s">
        <v>49</v>
      </c>
      <c r="E5" s="139" t="s">
        <v>50</v>
      </c>
      <c r="F5" s="139" t="s">
        <v>49</v>
      </c>
      <c r="G5" s="139" t="s">
        <v>50</v>
      </c>
      <c r="H5" s="139" t="s">
        <v>49</v>
      </c>
      <c r="I5" s="139" t="s">
        <v>50</v>
      </c>
      <c r="J5" s="139" t="s">
        <v>49</v>
      </c>
      <c r="K5" s="139" t="s">
        <v>50</v>
      </c>
      <c r="L5" s="139" t="s">
        <v>49</v>
      </c>
      <c r="M5" s="225" t="s">
        <v>50</v>
      </c>
      <c r="N5" s="225" t="s">
        <v>49</v>
      </c>
      <c r="O5" s="240" t="s">
        <v>50</v>
      </c>
      <c r="P5" s="241" t="s">
        <v>49</v>
      </c>
    </row>
    <row r="6" spans="1:19" x14ac:dyDescent="0.25">
      <c r="A6" s="38"/>
      <c r="B6" s="395" t="s">
        <v>17</v>
      </c>
      <c r="C6" s="28">
        <v>156</v>
      </c>
      <c r="D6" s="114">
        <f>C6/$C$13</f>
        <v>0.70588235294117652</v>
      </c>
      <c r="E6" s="28">
        <v>116</v>
      </c>
      <c r="F6" s="114">
        <f>E6/$E$13</f>
        <v>0.74838709677419357</v>
      </c>
      <c r="G6" s="28">
        <v>25</v>
      </c>
      <c r="H6" s="114">
        <f>G6/$G$13</f>
        <v>0.73529411764705888</v>
      </c>
      <c r="I6" s="28">
        <v>170</v>
      </c>
      <c r="J6" s="114">
        <f>I6/$I$13</f>
        <v>0.59027777777777779</v>
      </c>
      <c r="K6" s="28">
        <v>71</v>
      </c>
      <c r="L6" s="114">
        <f>K6/$K$13</f>
        <v>0.50354609929078009</v>
      </c>
      <c r="M6" s="236">
        <v>546</v>
      </c>
      <c r="N6" s="177">
        <v>0.76011994002998495</v>
      </c>
      <c r="O6" s="227">
        <f>SUM(C6,E6,G6,I6,K6)</f>
        <v>538</v>
      </c>
      <c r="P6" s="228">
        <f>O6/$O$13</f>
        <v>0.64123957091775918</v>
      </c>
    </row>
    <row r="7" spans="1:19" x14ac:dyDescent="0.25">
      <c r="A7" s="38"/>
      <c r="B7" s="396" t="s">
        <v>18</v>
      </c>
      <c r="C7" s="28">
        <v>25</v>
      </c>
      <c r="D7" s="114">
        <f t="shared" ref="D7:D13" si="0">C7/$C$13</f>
        <v>0.11312217194570136</v>
      </c>
      <c r="E7" s="28">
        <v>21</v>
      </c>
      <c r="F7" s="114">
        <f t="shared" ref="F7:F13" si="1">E7/$E$13</f>
        <v>0.13548387096774195</v>
      </c>
      <c r="G7" s="28">
        <v>5</v>
      </c>
      <c r="H7" s="114">
        <f t="shared" ref="H7:H13" si="2">G7/$G$13</f>
        <v>0.14705882352941177</v>
      </c>
      <c r="I7" s="28">
        <v>38</v>
      </c>
      <c r="J7" s="114">
        <f t="shared" ref="J7:J13" si="3">I7/$I$13</f>
        <v>0.13194444444444445</v>
      </c>
      <c r="K7" s="28">
        <v>20</v>
      </c>
      <c r="L7" s="114">
        <f t="shared" ref="L7:L13" si="4">K7/$K$13</f>
        <v>0.14184397163120568</v>
      </c>
      <c r="M7" s="236">
        <v>75</v>
      </c>
      <c r="N7" s="177">
        <v>0.10944527736131934</v>
      </c>
      <c r="O7" s="227">
        <f t="shared" ref="O7:O12" si="5">SUM(C7,E7,G7,I7,K7)</f>
        <v>109</v>
      </c>
      <c r="P7" s="229">
        <f t="shared" ref="P7:P13" si="6">O7/$O$13</f>
        <v>0.12991656734207391</v>
      </c>
    </row>
    <row r="8" spans="1:19" ht="26.25" x14ac:dyDescent="0.25">
      <c r="A8" s="38"/>
      <c r="B8" s="396" t="s">
        <v>19</v>
      </c>
      <c r="C8" s="28">
        <v>6</v>
      </c>
      <c r="D8" s="114">
        <f t="shared" si="0"/>
        <v>2.7149321266968326E-2</v>
      </c>
      <c r="E8" s="28">
        <v>2</v>
      </c>
      <c r="F8" s="114">
        <f t="shared" si="1"/>
        <v>1.2903225806451613E-2</v>
      </c>
      <c r="G8" s="28">
        <v>2</v>
      </c>
      <c r="H8" s="114">
        <f t="shared" si="2"/>
        <v>5.8823529411764705E-2</v>
      </c>
      <c r="I8" s="28">
        <v>0</v>
      </c>
      <c r="J8" s="114">
        <f t="shared" si="3"/>
        <v>0</v>
      </c>
      <c r="K8" s="28">
        <v>12</v>
      </c>
      <c r="L8" s="114">
        <f t="shared" si="4"/>
        <v>8.5106382978723402E-2</v>
      </c>
      <c r="M8" s="236">
        <v>11</v>
      </c>
      <c r="N8" s="177">
        <v>2.3988005997001498E-2</v>
      </c>
      <c r="O8" s="227">
        <f t="shared" si="5"/>
        <v>22</v>
      </c>
      <c r="P8" s="229">
        <f t="shared" si="6"/>
        <v>2.6221692491060787E-2</v>
      </c>
    </row>
    <row r="9" spans="1:19" x14ac:dyDescent="0.25">
      <c r="A9" s="38"/>
      <c r="B9" s="395" t="s">
        <v>20</v>
      </c>
      <c r="C9" s="28">
        <v>1</v>
      </c>
      <c r="D9" s="114">
        <f t="shared" si="0"/>
        <v>4.5248868778280547E-3</v>
      </c>
      <c r="E9" s="28">
        <v>0</v>
      </c>
      <c r="F9" s="114">
        <f t="shared" si="1"/>
        <v>0</v>
      </c>
      <c r="G9" s="28">
        <v>0</v>
      </c>
      <c r="H9" s="114">
        <f t="shared" si="2"/>
        <v>0</v>
      </c>
      <c r="I9" s="28">
        <v>2</v>
      </c>
      <c r="J9" s="114">
        <f t="shared" si="3"/>
        <v>6.9444444444444441E-3</v>
      </c>
      <c r="K9" s="28">
        <v>1</v>
      </c>
      <c r="L9" s="114">
        <f t="shared" si="4"/>
        <v>7.0921985815602835E-3</v>
      </c>
      <c r="M9" s="236">
        <v>6</v>
      </c>
      <c r="N9" s="177">
        <v>1.6491754122938532E-2</v>
      </c>
      <c r="O9" s="227">
        <f t="shared" si="5"/>
        <v>4</v>
      </c>
      <c r="P9" s="229">
        <f t="shared" si="6"/>
        <v>4.7675804529201428E-3</v>
      </c>
    </row>
    <row r="10" spans="1:19" ht="16.5" customHeight="1" x14ac:dyDescent="0.25">
      <c r="A10" s="38"/>
      <c r="B10" s="395" t="s">
        <v>21</v>
      </c>
      <c r="C10" s="28">
        <v>10</v>
      </c>
      <c r="D10" s="114">
        <f t="shared" si="0"/>
        <v>4.5248868778280542E-2</v>
      </c>
      <c r="E10" s="28">
        <v>6</v>
      </c>
      <c r="F10" s="114">
        <f t="shared" si="1"/>
        <v>3.870967741935484E-2</v>
      </c>
      <c r="G10" s="28">
        <v>0</v>
      </c>
      <c r="H10" s="114">
        <f t="shared" si="2"/>
        <v>0</v>
      </c>
      <c r="I10" s="28">
        <v>12</v>
      </c>
      <c r="J10" s="114">
        <f t="shared" si="3"/>
        <v>4.1666666666666664E-2</v>
      </c>
      <c r="K10" s="28">
        <v>5</v>
      </c>
      <c r="L10" s="114">
        <f t="shared" si="4"/>
        <v>3.5460992907801421E-2</v>
      </c>
      <c r="M10" s="236">
        <v>37</v>
      </c>
      <c r="N10" s="177">
        <v>3.7481259370314844E-2</v>
      </c>
      <c r="O10" s="227">
        <f t="shared" si="5"/>
        <v>33</v>
      </c>
      <c r="P10" s="229">
        <f t="shared" si="6"/>
        <v>3.9332538736591177E-2</v>
      </c>
    </row>
    <row r="11" spans="1:19" ht="26.25" x14ac:dyDescent="0.25">
      <c r="A11" s="38"/>
      <c r="B11" s="395" t="s">
        <v>22</v>
      </c>
      <c r="C11" s="28">
        <v>18</v>
      </c>
      <c r="D11" s="114">
        <f t="shared" si="0"/>
        <v>8.1447963800904979E-2</v>
      </c>
      <c r="E11" s="28">
        <v>4</v>
      </c>
      <c r="F11" s="114">
        <f t="shared" si="1"/>
        <v>2.5806451612903226E-2</v>
      </c>
      <c r="G11" s="28">
        <v>0</v>
      </c>
      <c r="H11" s="114">
        <f t="shared" si="2"/>
        <v>0</v>
      </c>
      <c r="I11" s="28">
        <v>54</v>
      </c>
      <c r="J11" s="114">
        <f t="shared" si="3"/>
        <v>0.1875</v>
      </c>
      <c r="K11" s="28">
        <v>30</v>
      </c>
      <c r="L11" s="114">
        <f t="shared" si="4"/>
        <v>0.21276595744680851</v>
      </c>
      <c r="M11" s="236">
        <v>66</v>
      </c>
      <c r="N11" s="177">
        <v>4.1979010494752625E-2</v>
      </c>
      <c r="O11" s="227">
        <f t="shared" si="5"/>
        <v>106</v>
      </c>
      <c r="P11" s="229">
        <f t="shared" si="6"/>
        <v>0.1263408820023838</v>
      </c>
      <c r="S11" t="s">
        <v>119</v>
      </c>
    </row>
    <row r="12" spans="1:19" ht="27" thickBot="1" x14ac:dyDescent="0.3">
      <c r="A12" s="38"/>
      <c r="B12" s="395" t="s">
        <v>23</v>
      </c>
      <c r="C12" s="28">
        <v>5</v>
      </c>
      <c r="D12" s="114">
        <f t="shared" si="0"/>
        <v>2.2624434389140271E-2</v>
      </c>
      <c r="E12" s="28">
        <v>6</v>
      </c>
      <c r="F12" s="114">
        <f t="shared" si="1"/>
        <v>3.870967741935484E-2</v>
      </c>
      <c r="G12" s="28">
        <v>2</v>
      </c>
      <c r="H12" s="114">
        <f t="shared" si="2"/>
        <v>5.8823529411764705E-2</v>
      </c>
      <c r="I12" s="28">
        <v>12</v>
      </c>
      <c r="J12" s="114">
        <f t="shared" si="3"/>
        <v>4.1666666666666664E-2</v>
      </c>
      <c r="K12" s="28">
        <v>2</v>
      </c>
      <c r="L12" s="114">
        <f t="shared" si="4"/>
        <v>1.4184397163120567E-2</v>
      </c>
      <c r="M12" s="237">
        <v>8</v>
      </c>
      <c r="N12" s="177">
        <v>1.0494752623688156E-2</v>
      </c>
      <c r="O12" s="230">
        <f t="shared" si="5"/>
        <v>27</v>
      </c>
      <c r="P12" s="231">
        <f t="shared" si="6"/>
        <v>3.2181168057210968E-2</v>
      </c>
    </row>
    <row r="13" spans="1:19" ht="15.75" thickBot="1" x14ac:dyDescent="0.3">
      <c r="A13" s="41"/>
      <c r="B13" s="95" t="s">
        <v>16</v>
      </c>
      <c r="C13" s="84">
        <f>SUM(C6:C12)</f>
        <v>221</v>
      </c>
      <c r="D13" s="96">
        <f t="shared" si="0"/>
        <v>1</v>
      </c>
      <c r="E13" s="83">
        <f>SUM(E6:E12)</f>
        <v>155</v>
      </c>
      <c r="F13" s="96">
        <f t="shared" si="1"/>
        <v>1</v>
      </c>
      <c r="G13" s="83">
        <f>SUM(G6:G12)</f>
        <v>34</v>
      </c>
      <c r="H13" s="97">
        <f t="shared" si="2"/>
        <v>1</v>
      </c>
      <c r="I13" s="84">
        <f>SUM(I6:I12)</f>
        <v>288</v>
      </c>
      <c r="J13" s="97">
        <f t="shared" si="3"/>
        <v>1</v>
      </c>
      <c r="K13" s="84">
        <f>SUM(K6:K12)</f>
        <v>141</v>
      </c>
      <c r="L13" s="97">
        <f t="shared" si="4"/>
        <v>1</v>
      </c>
      <c r="M13" s="98">
        <f>SUM(M6:M12)</f>
        <v>749</v>
      </c>
      <c r="N13" s="99">
        <v>1</v>
      </c>
      <c r="O13" s="232">
        <f>SUM(O6:O12)</f>
        <v>839</v>
      </c>
      <c r="P13" s="233">
        <f t="shared" si="6"/>
        <v>1</v>
      </c>
    </row>
    <row r="14" spans="1:19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9" x14ac:dyDescent="0.25">
      <c r="A15" s="22" t="s">
        <v>71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7"/>
      <c r="O15" s="17"/>
    </row>
    <row r="16" spans="1:19" ht="15.75" thickBot="1" x14ac:dyDescent="0.3">
      <c r="A16" s="24" t="s">
        <v>133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7"/>
      <c r="O16" s="17"/>
    </row>
    <row r="17" spans="1:15" ht="15.75" thickBot="1" x14ac:dyDescent="0.3">
      <c r="A17" s="23"/>
      <c r="B17" s="104" t="s">
        <v>95</v>
      </c>
      <c r="C17" s="384" t="s">
        <v>0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80"/>
      <c r="O17" s="17"/>
    </row>
    <row r="18" spans="1:15" ht="15.75" thickBot="1" x14ac:dyDescent="0.3">
      <c r="A18" s="23"/>
      <c r="B18" s="103"/>
      <c r="C18" s="389" t="s">
        <v>38</v>
      </c>
      <c r="D18" s="390"/>
      <c r="E18" s="387" t="s">
        <v>36</v>
      </c>
      <c r="F18" s="388"/>
      <c r="G18" s="387" t="s">
        <v>35</v>
      </c>
      <c r="H18" s="388"/>
      <c r="I18" s="387" t="s">
        <v>37</v>
      </c>
      <c r="J18" s="388"/>
      <c r="K18" s="387" t="s">
        <v>39</v>
      </c>
      <c r="L18" s="388"/>
      <c r="M18" s="387" t="s">
        <v>16</v>
      </c>
      <c r="N18" s="388"/>
      <c r="O18" s="17"/>
    </row>
    <row r="19" spans="1:15" ht="15.75" thickBot="1" x14ac:dyDescent="0.3">
      <c r="A19" s="23"/>
      <c r="B19" s="87"/>
      <c r="C19" s="134" t="s">
        <v>50</v>
      </c>
      <c r="D19" s="112" t="s">
        <v>49</v>
      </c>
      <c r="E19" s="134" t="s">
        <v>50</v>
      </c>
      <c r="F19" s="112" t="s">
        <v>49</v>
      </c>
      <c r="G19" s="134" t="s">
        <v>50</v>
      </c>
      <c r="H19" s="112" t="s">
        <v>49</v>
      </c>
      <c r="I19" s="134" t="s">
        <v>50</v>
      </c>
      <c r="J19" s="112" t="s">
        <v>49</v>
      </c>
      <c r="K19" s="134" t="s">
        <v>50</v>
      </c>
      <c r="L19" s="112" t="s">
        <v>49</v>
      </c>
      <c r="M19" s="101" t="s">
        <v>50</v>
      </c>
      <c r="N19" s="59" t="s">
        <v>49</v>
      </c>
      <c r="O19" s="17"/>
    </row>
    <row r="20" spans="1:15" ht="18" customHeight="1" x14ac:dyDescent="0.25">
      <c r="A20" s="100"/>
      <c r="B20" s="132" t="s">
        <v>51</v>
      </c>
      <c r="C20" s="28">
        <v>5</v>
      </c>
      <c r="D20" s="114">
        <f>C20/$C$26</f>
        <v>2.2624434389140271E-2</v>
      </c>
      <c r="E20" s="28">
        <v>0</v>
      </c>
      <c r="F20" s="114">
        <f>E20/$E$26</f>
        <v>0</v>
      </c>
      <c r="G20" s="28">
        <v>0</v>
      </c>
      <c r="H20" s="114">
        <f>G20/$G$26</f>
        <v>0</v>
      </c>
      <c r="I20" s="28">
        <v>1</v>
      </c>
      <c r="J20" s="114">
        <f>I20/$I$26</f>
        <v>3.472222222222222E-3</v>
      </c>
      <c r="K20" s="28">
        <v>3</v>
      </c>
      <c r="L20" s="114">
        <f>K20/$K$26</f>
        <v>2.1276595744680851E-2</v>
      </c>
      <c r="M20" s="89">
        <f>SUM(C20+E20+G20+I20+K20)</f>
        <v>9</v>
      </c>
      <c r="N20" s="90">
        <f>M20/$M$26</f>
        <v>1.0727056019070322E-2</v>
      </c>
      <c r="O20" s="17"/>
    </row>
    <row r="21" spans="1:15" ht="30" x14ac:dyDescent="0.25">
      <c r="A21" s="100"/>
      <c r="B21" s="116" t="s">
        <v>52</v>
      </c>
      <c r="C21" s="28">
        <v>26</v>
      </c>
      <c r="D21" s="130">
        <f t="shared" ref="D21:D26" si="7">C21/$C$26</f>
        <v>0.11764705882352941</v>
      </c>
      <c r="E21" s="28">
        <v>51</v>
      </c>
      <c r="F21" s="130">
        <f t="shared" ref="F21:F26" si="8">E21/$E$26</f>
        <v>0.32903225806451614</v>
      </c>
      <c r="G21" s="28">
        <v>5</v>
      </c>
      <c r="H21" s="130">
        <f t="shared" ref="H21:H26" si="9">G21/$G$26</f>
        <v>0.14705882352941177</v>
      </c>
      <c r="I21" s="28">
        <v>65</v>
      </c>
      <c r="J21" s="130">
        <f t="shared" ref="J21:J26" si="10">I21/$I$26</f>
        <v>0.22569444444444445</v>
      </c>
      <c r="K21" s="28">
        <v>65</v>
      </c>
      <c r="L21" s="130">
        <f t="shared" ref="L21:L26" si="11">K21/$K$26</f>
        <v>0.46099290780141844</v>
      </c>
      <c r="M21" s="89">
        <f t="shared" ref="M21:M26" si="12">SUM(C21+E21+G21+I21+K21)</f>
        <v>212</v>
      </c>
      <c r="N21" s="90">
        <f t="shared" ref="N21:N26" si="13">M21/$M$26</f>
        <v>0.25268176400476761</v>
      </c>
      <c r="O21" s="17"/>
    </row>
    <row r="22" spans="1:15" ht="30" x14ac:dyDescent="0.25">
      <c r="A22" s="100"/>
      <c r="B22" s="116" t="s">
        <v>53</v>
      </c>
      <c r="C22" s="28">
        <v>69</v>
      </c>
      <c r="D22" s="130">
        <f t="shared" si="7"/>
        <v>0.31221719457013575</v>
      </c>
      <c r="E22" s="28">
        <v>36</v>
      </c>
      <c r="F22" s="130">
        <f t="shared" si="8"/>
        <v>0.23225806451612904</v>
      </c>
      <c r="G22" s="28">
        <v>19</v>
      </c>
      <c r="H22" s="130">
        <f t="shared" si="9"/>
        <v>0.55882352941176472</v>
      </c>
      <c r="I22" s="28">
        <v>109</v>
      </c>
      <c r="J22" s="130">
        <f t="shared" si="10"/>
        <v>0.37847222222222221</v>
      </c>
      <c r="K22" s="28">
        <v>30</v>
      </c>
      <c r="L22" s="130">
        <f t="shared" si="11"/>
        <v>0.21276595744680851</v>
      </c>
      <c r="M22" s="89">
        <f t="shared" si="12"/>
        <v>263</v>
      </c>
      <c r="N22" s="90">
        <f t="shared" si="13"/>
        <v>0.31346841477949938</v>
      </c>
      <c r="O22" s="17"/>
    </row>
    <row r="23" spans="1:15" ht="30" x14ac:dyDescent="0.25">
      <c r="A23" s="100"/>
      <c r="B23" s="116" t="s">
        <v>54</v>
      </c>
      <c r="C23" s="28">
        <v>13</v>
      </c>
      <c r="D23" s="130">
        <f t="shared" si="7"/>
        <v>5.8823529411764705E-2</v>
      </c>
      <c r="E23" s="28">
        <v>16</v>
      </c>
      <c r="F23" s="130">
        <f t="shared" si="8"/>
        <v>0.1032258064516129</v>
      </c>
      <c r="G23" s="28">
        <v>4</v>
      </c>
      <c r="H23" s="130">
        <f t="shared" si="9"/>
        <v>0.11764705882352941</v>
      </c>
      <c r="I23" s="28">
        <v>14</v>
      </c>
      <c r="J23" s="130">
        <f t="shared" si="10"/>
        <v>4.8611111111111112E-2</v>
      </c>
      <c r="K23" s="28">
        <v>12</v>
      </c>
      <c r="L23" s="130">
        <f t="shared" si="11"/>
        <v>8.5106382978723402E-2</v>
      </c>
      <c r="M23" s="89">
        <f t="shared" si="12"/>
        <v>59</v>
      </c>
      <c r="N23" s="90">
        <f t="shared" si="13"/>
        <v>7.0321811680572111E-2</v>
      </c>
      <c r="O23" s="17"/>
    </row>
    <row r="24" spans="1:15" ht="30" x14ac:dyDescent="0.25">
      <c r="A24" s="100"/>
      <c r="B24" s="116" t="s">
        <v>55</v>
      </c>
      <c r="C24" s="28">
        <v>9</v>
      </c>
      <c r="D24" s="130">
        <f t="shared" si="7"/>
        <v>4.072398190045249E-2</v>
      </c>
      <c r="E24" s="28">
        <v>9</v>
      </c>
      <c r="F24" s="130">
        <f t="shared" si="8"/>
        <v>5.8064516129032261E-2</v>
      </c>
      <c r="G24" s="28">
        <v>1</v>
      </c>
      <c r="H24" s="130">
        <f t="shared" si="9"/>
        <v>2.9411764705882353E-2</v>
      </c>
      <c r="I24" s="28">
        <v>18</v>
      </c>
      <c r="J24" s="130">
        <f t="shared" si="10"/>
        <v>6.25E-2</v>
      </c>
      <c r="K24" s="28">
        <v>1</v>
      </c>
      <c r="L24" s="130">
        <f t="shared" si="11"/>
        <v>7.0921985815602835E-3</v>
      </c>
      <c r="M24" s="89">
        <f t="shared" si="12"/>
        <v>38</v>
      </c>
      <c r="N24" s="90">
        <f t="shared" si="13"/>
        <v>4.5292014302741358E-2</v>
      </c>
      <c r="O24" s="17"/>
    </row>
    <row r="25" spans="1:15" ht="30.75" thickBot="1" x14ac:dyDescent="0.3">
      <c r="A25" s="100"/>
      <c r="B25" s="133" t="s">
        <v>56</v>
      </c>
      <c r="C25" s="28">
        <v>99</v>
      </c>
      <c r="D25" s="130">
        <f t="shared" si="7"/>
        <v>0.44796380090497739</v>
      </c>
      <c r="E25" s="28">
        <v>43</v>
      </c>
      <c r="F25" s="130">
        <f t="shared" si="8"/>
        <v>0.27741935483870966</v>
      </c>
      <c r="G25" s="28">
        <v>5</v>
      </c>
      <c r="H25" s="130">
        <f t="shared" si="9"/>
        <v>0.14705882352941177</v>
      </c>
      <c r="I25" s="28">
        <v>81</v>
      </c>
      <c r="J25" s="130">
        <f t="shared" si="10"/>
        <v>0.28125</v>
      </c>
      <c r="K25" s="28">
        <v>30</v>
      </c>
      <c r="L25" s="130">
        <f t="shared" si="11"/>
        <v>0.21276595744680851</v>
      </c>
      <c r="M25" s="105">
        <f t="shared" si="12"/>
        <v>258</v>
      </c>
      <c r="N25" s="53">
        <f t="shared" si="13"/>
        <v>0.30750893921334921</v>
      </c>
      <c r="O25" s="17"/>
    </row>
    <row r="26" spans="1:15" ht="15.75" thickBot="1" x14ac:dyDescent="0.3">
      <c r="A26" s="23"/>
      <c r="B26" s="102" t="s">
        <v>16</v>
      </c>
      <c r="C26" s="142">
        <f>SUM(C20:C25)</f>
        <v>221</v>
      </c>
      <c r="D26" s="143">
        <f t="shared" si="7"/>
        <v>1</v>
      </c>
      <c r="E26" s="142">
        <f>SUM(E20:E25)</f>
        <v>155</v>
      </c>
      <c r="F26" s="143">
        <f t="shared" si="8"/>
        <v>1</v>
      </c>
      <c r="G26" s="142">
        <f>SUM(G20:G25)</f>
        <v>34</v>
      </c>
      <c r="H26" s="143">
        <f t="shared" si="9"/>
        <v>1</v>
      </c>
      <c r="I26" s="142">
        <f>SUM(I20:I25)</f>
        <v>288</v>
      </c>
      <c r="J26" s="143">
        <f t="shared" si="10"/>
        <v>1</v>
      </c>
      <c r="K26" s="142">
        <f>SUM(K20:K25)</f>
        <v>141</v>
      </c>
      <c r="L26" s="143">
        <f t="shared" si="11"/>
        <v>1</v>
      </c>
      <c r="M26" s="144">
        <f t="shared" si="12"/>
        <v>839</v>
      </c>
      <c r="N26" s="145">
        <f t="shared" si="13"/>
        <v>1</v>
      </c>
      <c r="O26" s="17"/>
    </row>
    <row r="27" spans="1:1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40"/>
      <c r="M27" s="17"/>
      <c r="O27" s="17"/>
    </row>
    <row r="28" spans="1:15" x14ac:dyDescent="0.25">
      <c r="A28" s="22" t="s">
        <v>74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17"/>
      <c r="O28" s="17"/>
    </row>
    <row r="29" spans="1:15" ht="15.75" thickBot="1" x14ac:dyDescent="0.3">
      <c r="A29" s="24" t="s">
        <v>135</v>
      </c>
      <c r="B29" s="23"/>
      <c r="C29" s="23"/>
      <c r="D29" s="23"/>
      <c r="E29" s="23"/>
      <c r="F29" s="23"/>
      <c r="G29" s="23"/>
      <c r="L29" s="23"/>
      <c r="M29" s="17"/>
      <c r="O29" s="17"/>
    </row>
    <row r="30" spans="1:15" ht="45" customHeight="1" x14ac:dyDescent="0.25">
      <c r="A30" s="23"/>
      <c r="B30" s="138" t="s">
        <v>72</v>
      </c>
      <c r="C30" s="385" t="s">
        <v>97</v>
      </c>
      <c r="D30" s="386"/>
      <c r="E30" s="385" t="s">
        <v>73</v>
      </c>
      <c r="F30" s="386"/>
      <c r="G30" s="23"/>
      <c r="H30" s="23"/>
      <c r="I30" s="23"/>
      <c r="J30" s="23"/>
      <c r="K30" s="23"/>
      <c r="L30" s="23"/>
      <c r="M30" s="23"/>
      <c r="O30" s="17"/>
    </row>
    <row r="31" spans="1:15" x14ac:dyDescent="0.25">
      <c r="A31" s="23"/>
      <c r="B31" s="140"/>
      <c r="C31" s="139" t="s">
        <v>50</v>
      </c>
      <c r="D31" s="139" t="s">
        <v>49</v>
      </c>
      <c r="E31" s="139" t="s">
        <v>50</v>
      </c>
      <c r="F31" s="141" t="s">
        <v>49</v>
      </c>
      <c r="G31" s="23"/>
      <c r="H31" s="23"/>
      <c r="I31" s="23"/>
    </row>
    <row r="32" spans="1:15" x14ac:dyDescent="0.25">
      <c r="A32" s="23"/>
      <c r="B32" s="226" t="s">
        <v>40</v>
      </c>
      <c r="C32" s="28">
        <v>38</v>
      </c>
      <c r="D32" s="114">
        <f>C32/$C$40</f>
        <v>0.11801242236024845</v>
      </c>
      <c r="E32" s="28">
        <v>0</v>
      </c>
      <c r="F32" s="43">
        <f>E32/$E$40</f>
        <v>0</v>
      </c>
      <c r="G32" s="23"/>
      <c r="H32" s="23"/>
    </row>
    <row r="33" spans="1:12" x14ac:dyDescent="0.25">
      <c r="A33" s="23"/>
      <c r="B33" s="226" t="s">
        <v>41</v>
      </c>
      <c r="C33" s="28">
        <v>117</v>
      </c>
      <c r="D33" s="130">
        <f>C33/$C$40</f>
        <v>0.36335403726708076</v>
      </c>
      <c r="E33" s="28">
        <v>111</v>
      </c>
      <c r="F33" s="44">
        <f>E33/$E$40</f>
        <v>0.375</v>
      </c>
      <c r="G33" s="23"/>
      <c r="H33" s="23"/>
    </row>
    <row r="34" spans="1:12" x14ac:dyDescent="0.25">
      <c r="A34" s="23"/>
      <c r="B34" s="226" t="s">
        <v>42</v>
      </c>
      <c r="C34" s="28">
        <v>38</v>
      </c>
      <c r="D34" s="130">
        <f>C34/$C$40</f>
        <v>0.11801242236024845</v>
      </c>
      <c r="E34" s="28">
        <v>116</v>
      </c>
      <c r="F34" s="44">
        <f>E34/$E$40</f>
        <v>0.39189189189189189</v>
      </c>
      <c r="G34" s="23"/>
      <c r="H34" s="23"/>
    </row>
    <row r="35" spans="1:12" x14ac:dyDescent="0.25">
      <c r="A35" s="23"/>
      <c r="B35" s="226" t="s">
        <v>43</v>
      </c>
      <c r="C35" s="28">
        <v>44</v>
      </c>
      <c r="D35" s="130">
        <f>C35/$C$40</f>
        <v>0.13664596273291926</v>
      </c>
      <c r="E35" s="28">
        <v>39</v>
      </c>
      <c r="F35" s="44">
        <f>E35/$E$40</f>
        <v>0.13175675675675674</v>
      </c>
      <c r="G35" s="23"/>
      <c r="H35" s="23"/>
    </row>
    <row r="36" spans="1:12" x14ac:dyDescent="0.25">
      <c r="A36" s="23"/>
      <c r="B36" s="226" t="s">
        <v>44</v>
      </c>
      <c r="C36" s="28">
        <v>35</v>
      </c>
      <c r="D36" s="130">
        <f>C36/$C$40</f>
        <v>0.10869565217391304</v>
      </c>
      <c r="E36" s="28">
        <v>14</v>
      </c>
      <c r="F36" s="44">
        <f>E36/$E$40</f>
        <v>4.72972972972973E-2</v>
      </c>
      <c r="G36" s="23"/>
      <c r="H36" s="23"/>
    </row>
    <row r="37" spans="1:12" x14ac:dyDescent="0.25">
      <c r="A37" s="23"/>
      <c r="B37" s="226" t="s">
        <v>45</v>
      </c>
      <c r="C37" s="28">
        <v>41</v>
      </c>
      <c r="D37" s="130">
        <f t="shared" ref="D37" si="14">C37/$C$40</f>
        <v>0.12732919254658384</v>
      </c>
      <c r="E37" s="28">
        <v>15</v>
      </c>
      <c r="F37" s="44">
        <f t="shared" ref="F37" si="15">E37/$E$40</f>
        <v>5.0675675675675678E-2</v>
      </c>
      <c r="G37" s="23"/>
      <c r="H37" s="23"/>
    </row>
    <row r="38" spans="1:12" x14ac:dyDescent="0.25">
      <c r="A38" s="23"/>
      <c r="B38" s="226" t="s">
        <v>46</v>
      </c>
      <c r="C38" s="28">
        <v>9</v>
      </c>
      <c r="D38" s="130">
        <f>C38/$C$40</f>
        <v>2.7950310559006212E-2</v>
      </c>
      <c r="E38" s="28">
        <v>1</v>
      </c>
      <c r="F38" s="44">
        <f>E38/$E$40</f>
        <v>3.3783783783783786E-3</v>
      </c>
      <c r="G38" s="23"/>
      <c r="H38" s="23"/>
    </row>
    <row r="39" spans="1:12" x14ac:dyDescent="0.25">
      <c r="A39" s="23"/>
      <c r="B39" s="226" t="s">
        <v>47</v>
      </c>
      <c r="C39" s="28">
        <v>0</v>
      </c>
      <c r="D39" s="130">
        <f t="shared" ref="D39:D40" si="16">C39/$C$40</f>
        <v>0</v>
      </c>
      <c r="E39" s="28">
        <v>0</v>
      </c>
      <c r="F39" s="44">
        <f>E39/$E$40</f>
        <v>0</v>
      </c>
      <c r="G39" s="23"/>
      <c r="H39" s="23"/>
      <c r="I39" s="23"/>
    </row>
    <row r="40" spans="1:12" ht="15.75" thickBot="1" x14ac:dyDescent="0.3">
      <c r="A40" s="23"/>
      <c r="B40" s="136" t="s">
        <v>1</v>
      </c>
      <c r="C40" s="52">
        <f>SUM(C32:C39)</f>
        <v>322</v>
      </c>
      <c r="D40" s="135">
        <f t="shared" si="16"/>
        <v>1</v>
      </c>
      <c r="E40" s="52">
        <f>SUM(E32:E39)</f>
        <v>296</v>
      </c>
      <c r="F40" s="135">
        <f>E40/$E$40</f>
        <v>1</v>
      </c>
      <c r="G40" s="23"/>
      <c r="H40" s="23"/>
      <c r="I40" s="23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</row>
    <row r="42" spans="1:12" x14ac:dyDescent="0.25">
      <c r="I42" s="17"/>
    </row>
    <row r="43" spans="1:12" x14ac:dyDescent="0.25">
      <c r="I43" s="17"/>
    </row>
    <row r="44" spans="1:12" x14ac:dyDescent="0.25">
      <c r="I44" s="17"/>
      <c r="K44" s="108"/>
      <c r="L44" s="108"/>
    </row>
    <row r="45" spans="1:12" x14ac:dyDescent="0.25">
      <c r="I45" s="17"/>
      <c r="K45" s="108"/>
      <c r="L45" s="108"/>
    </row>
    <row r="46" spans="1:12" x14ac:dyDescent="0.25">
      <c r="I46" s="17"/>
      <c r="K46" s="108"/>
      <c r="L46" s="108"/>
    </row>
    <row r="47" spans="1:12" x14ac:dyDescent="0.25">
      <c r="I47" s="17"/>
      <c r="K47" s="108"/>
      <c r="L47" s="108"/>
    </row>
    <row r="48" spans="1:12" x14ac:dyDescent="0.25">
      <c r="K48" s="108"/>
      <c r="L48" s="108"/>
    </row>
  </sheetData>
  <mergeCells count="16">
    <mergeCell ref="M18:N18"/>
    <mergeCell ref="C17:N17"/>
    <mergeCell ref="M4:N4"/>
    <mergeCell ref="C3:L3"/>
    <mergeCell ref="E4:F4"/>
    <mergeCell ref="G4:H4"/>
    <mergeCell ref="I4:J4"/>
    <mergeCell ref="C30:D30"/>
    <mergeCell ref="E30:F30"/>
    <mergeCell ref="K18:L18"/>
    <mergeCell ref="K4:L4"/>
    <mergeCell ref="C18:D18"/>
    <mergeCell ref="E18:F18"/>
    <mergeCell ref="G18:H18"/>
    <mergeCell ref="I18:J18"/>
    <mergeCell ref="C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πιν. 3-5</vt:lpstr>
      <vt:lpstr>πιν 6 (2)</vt:lpstr>
      <vt:lpstr>πιν 7α </vt:lpstr>
      <vt:lpstr>πιν 7β (2)</vt:lpstr>
      <vt:lpstr>πιν 8α-γ</vt:lpstr>
      <vt:lpstr>πιν 9a-c</vt:lpstr>
      <vt:lpstr>'πιν 6 (2)'!Print_Area</vt:lpstr>
      <vt:lpstr>'πιν 7α '!Print_Area</vt:lpstr>
      <vt:lpstr>'πιν 7β (2)'!Print_Area</vt:lpstr>
      <vt:lpstr>'πιν 8α-γ'!Print_Area</vt:lpstr>
      <vt:lpstr>'πιν 9a-c'!Print_Area</vt:lpstr>
      <vt:lpstr>'πιν. 3-5'!Print_Area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2015-12-15T09:25:39Z</cp:lastPrinted>
  <dcterms:created xsi:type="dcterms:W3CDTF">2010-12-15T07:52:14Z</dcterms:created>
  <dcterms:modified xsi:type="dcterms:W3CDTF">2015-12-15T09:41:58Z</dcterms:modified>
</cp:coreProperties>
</file>